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I\FINANCIJSKI PLANOVI\FIN.PLAN- 2026-2027-2028\Polugodišnji izvještaj o izvršenju FP za 2026. godinu\"/>
    </mc:Choice>
  </mc:AlternateContent>
  <xr:revisionPtr revIDLastSave="0" documentId="8_{8B1F0128-E3D0-4BDF-A3D4-09ED276B6F0A}" xr6:coauthVersionLast="47" xr6:coauthVersionMax="47" xr10:uidLastSave="{00000000-0000-0000-0000-000000000000}"/>
  <bookViews>
    <workbookView xWindow="-108" yWindow="-108" windowWidth="23256" windowHeight="12456" tabRatio="797" xr2:uid="{00000000-000D-0000-FFFF-FFFF00000000}"/>
  </bookViews>
  <sheets>
    <sheet name="Sažetak " sheetId="12" r:id="rId1"/>
    <sheet name="P i R -Tablica 1." sheetId="1" r:id="rId2"/>
    <sheet name="P i R -Tablica 2." sheetId="3" r:id="rId3"/>
    <sheet name="R -Tablica 3." sheetId="4" r:id="rId4"/>
    <sheet name="Rač fin-Tablica 4." sheetId="2" r:id="rId5"/>
    <sheet name="Rač fin-Tablica 5." sheetId="8" r:id="rId6"/>
    <sheet name="Posebni dio- tablica 6" sheetId="13" r:id="rId7"/>
  </sheets>
  <definedNames>
    <definedName name="_xlnm.Print_Titles" localSheetId="1">'P i R -Tablica 1.'!$9:$10</definedName>
    <definedName name="_xlnm.Print_Titles" localSheetId="2">'P i R -Tablica 2.'!$4:$5</definedName>
    <definedName name="_xlnm.Print_Titles" localSheetId="3">'R -Tablica 3.'!$3:$4</definedName>
    <definedName name="_xlnm.Print_Area" localSheetId="1">'P i R -Tablica 1.'!$A$1:$G$97</definedName>
    <definedName name="_xlnm.Print_Area" localSheetId="2">'P i R -Tablica 2.'!$A$1:$G$44</definedName>
    <definedName name="_xlnm.Print_Area" localSheetId="6">'Posebni dio- tablica 6'!$A$1:$E$154</definedName>
    <definedName name="_xlnm.Print_Area" localSheetId="3">'R -Tablica 3.'!$A$1:$G$10</definedName>
    <definedName name="_xlnm.Print_Area" localSheetId="5">'Rač fin-Tablica 5.'!$A$1:$G$25</definedName>
    <definedName name="_xlnm.Print_Area" localSheetId="0">'Sažetak 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7" i="1"/>
  <c r="G18" i="1"/>
  <c r="C45" i="1"/>
  <c r="D45" i="1"/>
  <c r="E45" i="1"/>
  <c r="C11" i="1"/>
  <c r="D11" i="1"/>
  <c r="B13" i="1"/>
  <c r="C13" i="1"/>
  <c r="D13" i="1"/>
  <c r="E13" i="1"/>
  <c r="F13" i="1" s="1"/>
  <c r="F14" i="1"/>
  <c r="F15" i="1"/>
  <c r="B16" i="1"/>
  <c r="C16" i="1"/>
  <c r="D16" i="1"/>
  <c r="E16" i="1"/>
  <c r="F17" i="1"/>
  <c r="F18" i="1"/>
  <c r="E19" i="1"/>
  <c r="G19" i="1"/>
  <c r="B20" i="1"/>
  <c r="B19" i="1" s="1"/>
  <c r="F19" i="1" s="1"/>
  <c r="C20" i="1"/>
  <c r="D20" i="1"/>
  <c r="G20" i="1" s="1"/>
  <c r="E20" i="1"/>
  <c r="F21" i="1"/>
  <c r="G21" i="1"/>
  <c r="B23" i="1"/>
  <c r="B22" i="1" s="1"/>
  <c r="E23" i="1"/>
  <c r="F23" i="1" s="1"/>
  <c r="F24" i="1"/>
  <c r="G24" i="1"/>
  <c r="B26" i="1"/>
  <c r="B25" i="1" s="1"/>
  <c r="C26" i="1"/>
  <c r="D26" i="1"/>
  <c r="E26" i="1"/>
  <c r="F26" i="1" s="1"/>
  <c r="F27" i="1"/>
  <c r="G27" i="1"/>
  <c r="F28" i="1"/>
  <c r="G28" i="1"/>
  <c r="B29" i="1"/>
  <c r="C29" i="1"/>
  <c r="D29" i="1"/>
  <c r="E29" i="1"/>
  <c r="F29" i="1" s="1"/>
  <c r="G29" i="1"/>
  <c r="F30" i="1"/>
  <c r="G30" i="1"/>
  <c r="B32" i="1"/>
  <c r="B31" i="1" s="1"/>
  <c r="C32" i="1"/>
  <c r="D32" i="1"/>
  <c r="E32" i="1"/>
  <c r="E31" i="1" s="1"/>
  <c r="F33" i="1"/>
  <c r="G33" i="1"/>
  <c r="F34" i="1"/>
  <c r="G34" i="1"/>
  <c r="C36" i="1"/>
  <c r="D36" i="1"/>
  <c r="G32" i="1" l="1"/>
  <c r="F16" i="1"/>
  <c r="B12" i="1"/>
  <c r="F20" i="1"/>
  <c r="F31" i="1"/>
  <c r="G31" i="1"/>
  <c r="B11" i="1"/>
  <c r="B36" i="1" s="1"/>
  <c r="F32" i="1"/>
  <c r="E22" i="1"/>
  <c r="E12" i="1"/>
  <c r="E25" i="1"/>
  <c r="G26" i="1"/>
  <c r="G23" i="1"/>
  <c r="F25" i="1" l="1"/>
  <c r="G25" i="1"/>
  <c r="E11" i="1"/>
  <c r="F12" i="1"/>
  <c r="F22" i="1"/>
  <c r="G22" i="1"/>
  <c r="F11" i="1" l="1"/>
  <c r="G11" i="1"/>
  <c r="E36" i="1"/>
  <c r="F36" i="1" l="1"/>
  <c r="G36" i="1"/>
  <c r="G40" i="3" l="1"/>
  <c r="F40" i="3"/>
  <c r="G36" i="3"/>
  <c r="G37" i="3"/>
  <c r="F36" i="3"/>
  <c r="F37" i="3"/>
  <c r="C35" i="3"/>
  <c r="D35" i="3"/>
  <c r="E35" i="3"/>
  <c r="B35" i="3"/>
  <c r="G16" i="3"/>
  <c r="G19" i="3"/>
  <c r="F19" i="3"/>
  <c r="G15" i="3"/>
  <c r="F15" i="3"/>
  <c r="F16" i="3"/>
  <c r="C14" i="3"/>
  <c r="D14" i="3"/>
  <c r="E14" i="3"/>
  <c r="B14" i="3"/>
  <c r="G67" i="1"/>
  <c r="G68" i="1"/>
  <c r="G69" i="1"/>
  <c r="G70" i="1"/>
  <c r="G71" i="1"/>
  <c r="G73" i="1"/>
  <c r="G75" i="1"/>
  <c r="G76" i="1"/>
  <c r="G77" i="1"/>
  <c r="G78" i="1"/>
  <c r="G81" i="1"/>
  <c r="C80" i="1"/>
  <c r="D80" i="1"/>
  <c r="E80" i="1"/>
  <c r="G80" i="1" s="1"/>
  <c r="C72" i="1"/>
  <c r="D72" i="1"/>
  <c r="E72" i="1"/>
  <c r="C62" i="1"/>
  <c r="D62" i="1"/>
  <c r="E62" i="1"/>
  <c r="C55" i="1"/>
  <c r="D55" i="1"/>
  <c r="E55" i="1"/>
  <c r="C50" i="1"/>
  <c r="D50" i="1"/>
  <c r="E50" i="1"/>
  <c r="C41" i="1"/>
  <c r="D41" i="1"/>
  <c r="E41" i="1"/>
  <c r="C47" i="1"/>
  <c r="D47" i="1"/>
  <c r="E47" i="1"/>
  <c r="C74" i="1"/>
  <c r="D74" i="1"/>
  <c r="E74" i="1"/>
  <c r="G74" i="1" s="1"/>
  <c r="C94" i="1"/>
  <c r="D94" i="1"/>
  <c r="C91" i="1"/>
  <c r="D91" i="1"/>
  <c r="E91" i="1"/>
  <c r="C88" i="1"/>
  <c r="D88" i="1"/>
  <c r="E88" i="1"/>
  <c r="G72" i="1" l="1"/>
  <c r="B88" i="1"/>
  <c r="D39" i="1"/>
  <c r="C39" i="1"/>
  <c r="F11" i="8"/>
  <c r="C10" i="4"/>
  <c r="D10" i="4"/>
  <c r="E10" i="4"/>
  <c r="B10" i="4"/>
  <c r="C3" i="8" l="1"/>
  <c r="D3" i="8"/>
  <c r="E3" i="8"/>
  <c r="B3" i="8"/>
  <c r="C5" i="2"/>
  <c r="D5" i="2"/>
  <c r="E5" i="2"/>
  <c r="B5" i="2"/>
  <c r="C3" i="4"/>
  <c r="D3" i="4"/>
  <c r="C4" i="3"/>
  <c r="D4" i="3"/>
  <c r="E4" i="3"/>
  <c r="B4" i="3"/>
  <c r="E9" i="1"/>
  <c r="D9" i="1"/>
  <c r="C9" i="1"/>
  <c r="B9" i="1"/>
  <c r="G21" i="8"/>
  <c r="F21" i="8"/>
  <c r="G20" i="8"/>
  <c r="F20" i="8"/>
  <c r="G18" i="8"/>
  <c r="F18" i="8"/>
  <c r="G11" i="8"/>
  <c r="G9" i="8"/>
  <c r="F9" i="8"/>
  <c r="G7" i="8"/>
  <c r="F7" i="8"/>
  <c r="G22" i="2"/>
  <c r="F22" i="2"/>
  <c r="G21" i="2"/>
  <c r="F21" i="2"/>
  <c r="G19" i="2"/>
  <c r="F19" i="2"/>
  <c r="G16" i="2"/>
  <c r="F16" i="2"/>
  <c r="G12" i="2"/>
  <c r="F12" i="2"/>
  <c r="G10" i="2"/>
  <c r="F10" i="2"/>
  <c r="G9" i="4"/>
  <c r="F9" i="4"/>
  <c r="G8" i="4"/>
  <c r="F8" i="4"/>
  <c r="G7" i="4"/>
  <c r="F7" i="4"/>
  <c r="G42" i="3"/>
  <c r="F42" i="3"/>
  <c r="G39" i="3"/>
  <c r="F39" i="3"/>
  <c r="G38" i="3"/>
  <c r="F38" i="3"/>
  <c r="G34" i="3"/>
  <c r="F34" i="3"/>
  <c r="G33" i="3"/>
  <c r="F33" i="3"/>
  <c r="G31" i="3"/>
  <c r="F31" i="3"/>
  <c r="G29" i="3"/>
  <c r="F29" i="3"/>
  <c r="G21" i="3"/>
  <c r="F21" i="3"/>
  <c r="G18" i="3"/>
  <c r="F18" i="3"/>
  <c r="G17" i="3"/>
  <c r="F17" i="3"/>
  <c r="G13" i="3"/>
  <c r="F13" i="3"/>
  <c r="G12" i="3"/>
  <c r="F12" i="3"/>
  <c r="G10" i="3"/>
  <c r="F10" i="3"/>
  <c r="G8" i="3"/>
  <c r="F8" i="3"/>
  <c r="G95" i="1"/>
  <c r="F95" i="1"/>
  <c r="G92" i="1"/>
  <c r="F92" i="1"/>
  <c r="G89" i="1"/>
  <c r="F89" i="1"/>
  <c r="F81" i="1"/>
  <c r="F78" i="1"/>
  <c r="F77" i="1"/>
  <c r="F76" i="1"/>
  <c r="F75" i="1"/>
  <c r="F73" i="1"/>
  <c r="F71" i="1"/>
  <c r="F70" i="1"/>
  <c r="F69" i="1"/>
  <c r="F68" i="1"/>
  <c r="F67" i="1"/>
  <c r="G66" i="1"/>
  <c r="F66" i="1"/>
  <c r="G65" i="1"/>
  <c r="F65" i="1"/>
  <c r="G64" i="1"/>
  <c r="G63" i="1"/>
  <c r="F63" i="1"/>
  <c r="G61" i="1"/>
  <c r="F61" i="1"/>
  <c r="G60" i="1"/>
  <c r="F60" i="1"/>
  <c r="G59" i="1"/>
  <c r="F59" i="1"/>
  <c r="G58" i="1"/>
  <c r="F58" i="1"/>
  <c r="G57" i="1"/>
  <c r="F57" i="1"/>
  <c r="G56" i="1"/>
  <c r="F56" i="1"/>
  <c r="G54" i="1"/>
  <c r="F54" i="1"/>
  <c r="G53" i="1"/>
  <c r="F53" i="1"/>
  <c r="G52" i="1"/>
  <c r="F52" i="1"/>
  <c r="G51" i="1"/>
  <c r="F51" i="1"/>
  <c r="G48" i="1"/>
  <c r="F48" i="1"/>
  <c r="G46" i="1"/>
  <c r="F46" i="1"/>
  <c r="G44" i="1"/>
  <c r="F44" i="1"/>
  <c r="G43" i="1"/>
  <c r="F43" i="1"/>
  <c r="G42" i="1"/>
  <c r="F42" i="1"/>
  <c r="C6" i="8" l="1"/>
  <c r="D6" i="8"/>
  <c r="E6" i="8"/>
  <c r="C8" i="8"/>
  <c r="D8" i="8"/>
  <c r="E8" i="8"/>
  <c r="C10" i="8"/>
  <c r="D10" i="8"/>
  <c r="E10" i="8"/>
  <c r="C17" i="8"/>
  <c r="D17" i="8"/>
  <c r="E17" i="8"/>
  <c r="C19" i="8"/>
  <c r="D19" i="8"/>
  <c r="E19" i="8"/>
  <c r="B19" i="8"/>
  <c r="B17" i="8"/>
  <c r="B23" i="8" s="1"/>
  <c r="B10" i="8"/>
  <c r="B8" i="8"/>
  <c r="B6" i="8"/>
  <c r="C18" i="2"/>
  <c r="D18" i="2"/>
  <c r="E18" i="2"/>
  <c r="C20" i="2"/>
  <c r="D20" i="2"/>
  <c r="E20" i="2"/>
  <c r="B20" i="2"/>
  <c r="B18" i="2"/>
  <c r="C9" i="2"/>
  <c r="D9" i="2"/>
  <c r="E9" i="2"/>
  <c r="C11" i="2"/>
  <c r="D11" i="2"/>
  <c r="E11" i="2"/>
  <c r="B11" i="2"/>
  <c r="B9" i="2"/>
  <c r="C6" i="4"/>
  <c r="D6" i="4"/>
  <c r="E6" i="4"/>
  <c r="B6" i="4"/>
  <c r="C28" i="3"/>
  <c r="D28" i="3"/>
  <c r="E28" i="3"/>
  <c r="C30" i="3"/>
  <c r="D30" i="3"/>
  <c r="E30" i="3"/>
  <c r="C32" i="3"/>
  <c r="D32" i="3"/>
  <c r="E32" i="3"/>
  <c r="C41" i="3"/>
  <c r="D41" i="3"/>
  <c r="E41" i="3"/>
  <c r="B41" i="3"/>
  <c r="B32" i="3"/>
  <c r="B30" i="3"/>
  <c r="B28" i="3"/>
  <c r="B44" i="3" s="1"/>
  <c r="C7" i="3"/>
  <c r="D7" i="3"/>
  <c r="E7" i="3"/>
  <c r="C9" i="3"/>
  <c r="D9" i="3"/>
  <c r="E9" i="3"/>
  <c r="C11" i="3"/>
  <c r="D11" i="3"/>
  <c r="E11" i="3"/>
  <c r="C20" i="3"/>
  <c r="D20" i="3"/>
  <c r="E20" i="3"/>
  <c r="B20" i="3"/>
  <c r="B11" i="3"/>
  <c r="B9" i="3"/>
  <c r="B7" i="3"/>
  <c r="G62" i="1"/>
  <c r="E79" i="1"/>
  <c r="G79" i="1" s="1"/>
  <c r="E90" i="1"/>
  <c r="E94" i="1"/>
  <c r="E93" i="1" s="1"/>
  <c r="B94" i="1"/>
  <c r="B93" i="1" s="1"/>
  <c r="B91" i="1"/>
  <c r="B90" i="1" s="1"/>
  <c r="B87" i="1"/>
  <c r="B80" i="1"/>
  <c r="B79" i="1" s="1"/>
  <c r="B74" i="1"/>
  <c r="B72" i="1"/>
  <c r="B62" i="1"/>
  <c r="B55" i="1"/>
  <c r="B50" i="1"/>
  <c r="B47" i="1"/>
  <c r="B45" i="1"/>
  <c r="B41" i="1"/>
  <c r="D23" i="3" l="1"/>
  <c r="E44" i="3"/>
  <c r="D44" i="3"/>
  <c r="C44" i="3"/>
  <c r="B23" i="3"/>
  <c r="E23" i="3"/>
  <c r="C23" i="3"/>
  <c r="F72" i="1"/>
  <c r="G94" i="1"/>
  <c r="F94" i="1"/>
  <c r="F74" i="1"/>
  <c r="E87" i="1"/>
  <c r="G88" i="1"/>
  <c r="F88" i="1"/>
  <c r="B17" i="2"/>
  <c r="B24" i="2" s="1"/>
  <c r="G41" i="1"/>
  <c r="F41" i="1"/>
  <c r="G45" i="1"/>
  <c r="F45" i="1"/>
  <c r="G47" i="1"/>
  <c r="F47" i="1"/>
  <c r="F50" i="1"/>
  <c r="G50" i="1" s="1"/>
  <c r="F55" i="1"/>
  <c r="G55" i="1"/>
  <c r="F62" i="1"/>
  <c r="B49" i="1"/>
  <c r="F80" i="1"/>
  <c r="F91" i="1"/>
  <c r="G91" i="1"/>
  <c r="G19" i="8"/>
  <c r="F19" i="8"/>
  <c r="G17" i="8"/>
  <c r="F17" i="8"/>
  <c r="G10" i="8"/>
  <c r="F10" i="8"/>
  <c r="G8" i="8"/>
  <c r="F8" i="8"/>
  <c r="G6" i="8"/>
  <c r="F6" i="8"/>
  <c r="G20" i="2"/>
  <c r="F20" i="2"/>
  <c r="G18" i="2"/>
  <c r="F18" i="2"/>
  <c r="G11" i="2"/>
  <c r="F11" i="2"/>
  <c r="E8" i="2"/>
  <c r="G9" i="2"/>
  <c r="F9" i="2"/>
  <c r="G6" i="4"/>
  <c r="F6" i="4"/>
  <c r="G41" i="3"/>
  <c r="F41" i="3"/>
  <c r="G35" i="3"/>
  <c r="F35" i="3"/>
  <c r="F32" i="3"/>
  <c r="G32" i="3"/>
  <c r="G30" i="3"/>
  <c r="F30" i="3"/>
  <c r="G28" i="3"/>
  <c r="F28" i="3"/>
  <c r="F20" i="3"/>
  <c r="G20" i="3"/>
  <c r="G14" i="3"/>
  <c r="F14" i="3"/>
  <c r="G11" i="3"/>
  <c r="F11" i="3"/>
  <c r="G9" i="3"/>
  <c r="F9" i="3"/>
  <c r="G7" i="3"/>
  <c r="F7" i="3"/>
  <c r="D23" i="8"/>
  <c r="E13" i="8"/>
  <c r="C13" i="8"/>
  <c r="C8" i="2"/>
  <c r="C14" i="2" s="1"/>
  <c r="D8" i="2"/>
  <c r="D14" i="2" s="1"/>
  <c r="E49" i="1"/>
  <c r="G49" i="1" s="1"/>
  <c r="C23" i="8"/>
  <c r="E23" i="8"/>
  <c r="D13" i="8"/>
  <c r="B13" i="8"/>
  <c r="E17" i="2"/>
  <c r="C17" i="2"/>
  <c r="C24" i="2" s="1"/>
  <c r="D17" i="2"/>
  <c r="B8" i="2"/>
  <c r="B40" i="1"/>
  <c r="E40" i="1"/>
  <c r="D86" i="1"/>
  <c r="C86" i="1"/>
  <c r="B86" i="1"/>
  <c r="E39" i="1" l="1"/>
  <c r="B39" i="1"/>
  <c r="F83" i="1"/>
  <c r="G83" i="1"/>
  <c r="G87" i="1"/>
  <c r="F87" i="1"/>
  <c r="G93" i="1"/>
  <c r="F93" i="1"/>
  <c r="G40" i="1"/>
  <c r="F40" i="1"/>
  <c r="F49" i="1"/>
  <c r="F79" i="1"/>
  <c r="F82" i="1"/>
  <c r="G82" i="1"/>
  <c r="G90" i="1"/>
  <c r="F90" i="1"/>
  <c r="G23" i="8"/>
  <c r="F23" i="8"/>
  <c r="G13" i="8"/>
  <c r="F13" i="8"/>
  <c r="E24" i="2"/>
  <c r="F17" i="2"/>
  <c r="G17" i="2"/>
  <c r="E14" i="2"/>
  <c r="G8" i="2"/>
  <c r="F8" i="2"/>
  <c r="B14" i="2"/>
  <c r="F10" i="4"/>
  <c r="G10" i="4"/>
  <c r="F44" i="3"/>
  <c r="G44" i="3"/>
  <c r="F23" i="3"/>
  <c r="G23" i="3"/>
  <c r="D24" i="2"/>
  <c r="C97" i="1"/>
  <c r="E86" i="1"/>
  <c r="G86" i="1" s="1"/>
  <c r="D97" i="1"/>
  <c r="F39" i="1" l="1"/>
  <c r="G39" i="1"/>
  <c r="F86" i="1"/>
  <c r="G24" i="2"/>
  <c r="F24" i="2"/>
  <c r="G14" i="2"/>
  <c r="F14" i="2"/>
  <c r="E97" i="1"/>
  <c r="B97" i="1"/>
  <c r="F97" i="1" l="1"/>
  <c r="G97" i="1"/>
</calcChain>
</file>

<file path=xl/sharedStrings.xml><?xml version="1.0" encoding="utf-8"?>
<sst xmlns="http://schemas.openxmlformats.org/spreadsheetml/2006/main" count="377" uniqueCount="197">
  <si>
    <t>A. RAČUN PRIHODA I RASHODA</t>
  </si>
  <si>
    <t>6 Prihodi poslovanja</t>
  </si>
  <si>
    <t>63 Pomoći iz inozemstva i od subjekata unutar općeg proračuna</t>
  </si>
  <si>
    <t>64 Prihodi od imovine</t>
  </si>
  <si>
    <t>641 Prihodi od financijske imovine</t>
  </si>
  <si>
    <t>6413 Kamate na oročena sredstva i depozite po viđenju</t>
  </si>
  <si>
    <t>65 Prihodi od upravnih i administrativnih pristojbi, pristojbi po posebnim propisima i naknada</t>
  </si>
  <si>
    <t>652 Prihodi po posebnim propisima</t>
  </si>
  <si>
    <t>6526 Ostali nespomenuti prihodi</t>
  </si>
  <si>
    <t>661 Prihodi od prodaje proizvoda i robe te pruženih usluga</t>
  </si>
  <si>
    <t>6615 Prihodi od pruženih usluga</t>
  </si>
  <si>
    <t>SVEUKUPNO PRIHODI</t>
  </si>
  <si>
    <t>3 Rashodi poslovanja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</si>
  <si>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</si>
  <si>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</si>
  <si>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</si>
  <si>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</si>
  <si>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</si>
  <si>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</si>
  <si>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</si>
  <si>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</si>
  <si>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</si>
  <si>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</si>
  <si>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</si>
  <si>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</si>
  <si>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</si>
  <si>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</si>
  <si>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</si>
  <si>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</si>
  <si>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</si>
  <si>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</si>
  <si>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</si>
  <si>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</si>
  <si>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</si>
  <si>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</si>
  <si>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</si>
  <si>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</si>
  <si>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</si>
  <si>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</si>
  <si>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</si>
  <si>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</si>
  <si>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</si>
  <si>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</si>
  <si>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324 Naknade troškova osobama izvan radnog odnosa</t>
  </si>
  <si>
    <t>3241 Naknade troškova osobama izvan radnog odnosa</t>
  </si>
  <si>
    <t>329 Ostali nespomenuti rashodi poslovanja</t>
  </si>
  <si>
    <t>3292 Premije osiguranja</t>
  </si>
  <si>
    <t>3294 Članarine i norme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</si>
  <si>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</si>
  <si>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</si>
  <si>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</si>
  <si>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</si>
  <si>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</si>
  <si>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37 Naknade građanima i kućanstvima na temelju osiguranja i druge naknade</t>
  </si>
  <si>
    <t>38 Ostali rashodi</t>
  </si>
  <si>
    <t>4 Rashodi za nabavu nefinancijske imovine</t>
  </si>
  <si>
    <t>41 Rashodi za nabavu neproizvedene dugotrajne imovine</t>
  </si>
  <si>
    <t>412 Nematerijalna imovina</t>
  </si>
  <si>
    <t>4123 Licence</t>
  </si>
  <si>
    <t>42 Rashodi za nabavu proizvedene dugotrajne imovine</t>
  </si>
  <si>
    <t>422 Postrojenja i oprema</t>
  </si>
  <si>
    <t>4221 Uredska oprema i namještaj</t>
  </si>
  <si>
    <t>45 Rashodi za dodatna ulaganja na nefinancijskoj imovini</t>
  </si>
  <si>
    <t>451 Dodatna ulaganja na građevinskim objektima</t>
  </si>
  <si>
    <t>4511 Dodatna ulaganja na građevinskim objektima</t>
  </si>
  <si>
    <t>SVEUKUPNO RASHODI</t>
  </si>
  <si>
    <t>B. RAČUN FINANCIRANJA</t>
  </si>
  <si>
    <t>8 Primici od financijske imovine i zaduživanja</t>
  </si>
  <si>
    <t>84 Primici od zaduživanja</t>
  </si>
  <si>
    <t>844 Primljeni krediti i zajmovi od kreditnih i ostalih financijskih institucija izvan javnog sektora</t>
  </si>
  <si>
    <t>SVEUKUPNO PRIMICI</t>
  </si>
  <si>
    <t>5 Izdaci za financijsku imovinu i otplate zajmova</t>
  </si>
  <si>
    <t>54 Izdaci za otplatu glavnice primljenih kredita i zajmova</t>
  </si>
  <si>
    <t>544 Otplata glavnice primljenih kredita i zajmova od kreditnih i ostalih financijskih institucija izvan javnog sektora</t>
  </si>
  <si>
    <t>5443 Otplata glavnice primljenih kredita od tuzemnih kreditnih institucija izvan javnog sektora</t>
  </si>
  <si>
    <t>SVEUKUPNO IZDACI</t>
  </si>
  <si>
    <t>Brojčana oznaka i naziv računa prihoda i rashoda</t>
  </si>
  <si>
    <t>6=5/2*100</t>
  </si>
  <si>
    <t>7=5/4*100</t>
  </si>
  <si>
    <t xml:space="preserve">Članak 2. </t>
  </si>
  <si>
    <t>Brojčana oznaka i naziv izvora financiranja</t>
  </si>
  <si>
    <t>PRIHODI PO IZVORIMA FINANCIRANJA</t>
  </si>
  <si>
    <t>RASHODI PO IZVORIMA FINANCIRANJA</t>
  </si>
  <si>
    <t>Brojčana oznaka i naziv funkcijske klasifikacije</t>
  </si>
  <si>
    <t>Funk. klas: 09 Obrazovanje</t>
  </si>
  <si>
    <t>RASHODI PREMA FUNKCIJSKOJ KLASIFIKACIJI</t>
  </si>
  <si>
    <t>Brojčana oznaka i naziv računa primitaka i izdataka</t>
  </si>
  <si>
    <t>PRIMICI PO IZVORIMA FINANCIRANJA</t>
  </si>
  <si>
    <t>IZDACI PO IZVORIMA FINANCIRANJA</t>
  </si>
  <si>
    <t>I. OPĆI DIO</t>
  </si>
  <si>
    <t>Članak 1.</t>
  </si>
  <si>
    <t>Opis</t>
  </si>
  <si>
    <t>II. POSEBNI DIO</t>
  </si>
  <si>
    <t>Članak 3.</t>
  </si>
  <si>
    <t>3113 Plaće za prekovremeni rad</t>
  </si>
  <si>
    <t>Izvor: 11 Opći prihodi i primici</t>
  </si>
  <si>
    <t>Izvor: 81 Namjenski primici od zaduživanja</t>
  </si>
  <si>
    <t>Izvor: 43 Ostali prihodi za posebne namjene</t>
  </si>
  <si>
    <t>Izvor: 51 Pomoći EU</t>
  </si>
  <si>
    <t>Izvor: 52 Ostale pomoći</t>
  </si>
  <si>
    <t>Izvor: 44 Decentralizirana sredstva</t>
  </si>
  <si>
    <t>Izvor: 31 Vlastiti prihodi</t>
  </si>
  <si>
    <t>Izvor: 1 OPĆI PRIHODI I PRIMICI</t>
  </si>
  <si>
    <t>Izvor: 3 VLASTITI PRIHODI</t>
  </si>
  <si>
    <t>Izvor: 4 PRIHODI ZA POSEBNE NAMJENE</t>
  </si>
  <si>
    <t>Izvor: 5 POMOĆI</t>
  </si>
  <si>
    <t>Izvor: 8 NAMJENSKI PRIMICI OD ZADUŽIVANJA</t>
  </si>
  <si>
    <t>091 Predškolsko i osnovno obrazovanje</t>
  </si>
  <si>
    <t>095 Obrazovanje koje se ne može definirati po stupnju</t>
  </si>
  <si>
    <t>098 Usluge obrazovanja koje nisu drugdje svrstane</t>
  </si>
  <si>
    <t>842 Primljeni krediti i zajmovi od kreditnih i ostalih financijskih institucija u javnom sektoru</t>
  </si>
  <si>
    <t>Indeks 
%</t>
  </si>
  <si>
    <t>Indeks
 %</t>
  </si>
  <si>
    <t>6631 Tekuće donacije</t>
  </si>
  <si>
    <t>Izvor: 61 Donacije</t>
  </si>
  <si>
    <t>Izvor: 6 DONACIJE</t>
  </si>
  <si>
    <t>8422 Primljeni krediti od kreditnih institucija u javnom sektoru</t>
  </si>
  <si>
    <t>8443 Primljeni krediti od tuzemnih kreditnih institucija izvan javnog sektora</t>
  </si>
  <si>
    <t>66 Prihodi od prodaje proizvoda i robe te pruženih usluga i prihodi od donacija te povrati po protestiranim jamstvima</t>
  </si>
  <si>
    <t>663 Donacije od pravnih i fizičkih osoba izvan općeg proračuna i povrat donacija po protestiranim jamstvima</t>
  </si>
  <si>
    <t>542 Otplata glavnice primljenih kredita i zajmova od kreditnih i ostalih financijskih institucija u javnom sektoru</t>
  </si>
  <si>
    <t>5422 Otplata glavnice primljenih kredita od kreditnih institucija u javnom sektoru</t>
  </si>
  <si>
    <t>636 Pomoći proračunskim korisnicma iz proračuna koji im nije nadležan</t>
  </si>
  <si>
    <t>6361 Tekuće pomoći proračunskim korisnicma iz proračuna koji im nije nadležan</t>
  </si>
  <si>
    <t>6362 Kapitalne pomoći proračunskim korisnicma iz proračuna koji im nije nadležan</t>
  </si>
  <si>
    <t>6614 Prihodi od prodaje proizvoda i robe</t>
  </si>
  <si>
    <t>67 Prihodi iz nadležnog proračuna i od HZZO-a temeljem ugovornih obveza</t>
  </si>
  <si>
    <t>3114 Plaće za posebne uvjete rada</t>
  </si>
  <si>
    <t>5445 Otplata glavnice primljenih zajmova od ostalih tuzemnih financijskih institucija izvan javnog sektora</t>
  </si>
  <si>
    <t>671 Prihodi iz nadležnog proračuna za financiranje redovne djelatnosti proračunskih korisnika</t>
  </si>
  <si>
    <t>6711 Prihodi iz nadležnog proračuna za financiranje rashoda poslovanja</t>
  </si>
  <si>
    <t>6712 Prihodi iz nadležnog proračuna za financiranje rashoda za nabavu nefinancoijske imovine</t>
  </si>
  <si>
    <t>639 Prijenosi između proračunskih korisnika istog proračuna</t>
  </si>
  <si>
    <t>6391 Tekući prijenosi između proračunskih korisnika istog proračuna</t>
  </si>
  <si>
    <t>6393 Tekući prijenosi između proračunskih korisnika istog proračuna temeljem prijenosa EU sredstava</t>
  </si>
  <si>
    <t>Tablica 1. Izvještaj o prihodima i rashodima prema ekonomskoj klasifikaciji</t>
  </si>
  <si>
    <t>Tablica 2. Izvještaj o prihodima i rashodima prema izvorima financiranja</t>
  </si>
  <si>
    <t>Tablica 3. Izvještaj o rashodima prema funkcijskoj klasifikaciji</t>
  </si>
  <si>
    <t>Tablica 4. Izvještaj računa financiranja prema ekonomskoj klasifikaciji</t>
  </si>
  <si>
    <t>Tablica 6. Izvještaj po programskoj klasifikaciji</t>
  </si>
  <si>
    <t>SAŽETAK RAČUNA PRIHODA I RASHODA I RAČUNA FINANCIRANJA</t>
  </si>
  <si>
    <t>Tablica 5. Izvještaj računa financiranja prema izvorima financiranja</t>
  </si>
  <si>
    <t xml:space="preserve">OSNOVNE ŠKOLE VINICA </t>
  </si>
  <si>
    <t>ZA 2026. GODINU</t>
  </si>
  <si>
    <t xml:space="preserve">Sažetak polugodišnjeg izvještaja o izvršenju Financijskog plana za 2026. godinu izgleda kako slijedi: </t>
  </si>
  <si>
    <t xml:space="preserve">              URBROJ: 2186-142-01-26-09</t>
  </si>
  <si>
    <t>Ostvarenje / izvršenje 
01.01.-30.06.2026.</t>
  </si>
  <si>
    <t>Izvorni plan 
2026.</t>
  </si>
  <si>
    <t>Tekući plan 
2026.</t>
  </si>
  <si>
    <t xml:space="preserve">Prihodi i rashodi te primici i izdaci ostvareni su, odnosno izvršeni u 2026. godini u Računu prihoda i rashoda i Računu financiranja, uz usporedbu prethodne godine, kako slijedi: </t>
  </si>
  <si>
    <t>Izvršenje 
01.01.-30.06.2025.</t>
  </si>
  <si>
    <t>Izvršenje 
01.01.-30.06.2026.</t>
  </si>
  <si>
    <t xml:space="preserve">Izvor: 50 Pomoći iz državnog proračuna </t>
  </si>
  <si>
    <t>Izvor: 56 Fondovi EU</t>
  </si>
  <si>
    <t>Ljiljana Pavlović</t>
  </si>
  <si>
    <t>PREDSJEDNICA ŠKOLSKOG ODBORA</t>
  </si>
  <si>
    <t>K123001 Izgradnja i održavanje školskih objekata</t>
  </si>
  <si>
    <t>3225 Sitni inventar i autogume</t>
  </si>
  <si>
    <t>A123001 Odgojnoobrazovno, administrativno i tehničko osoblje</t>
  </si>
  <si>
    <t>Program: 1230 ZAKONSKI STANDARD JAVNIH USTANOVA OŠ</t>
  </si>
  <si>
    <t>T121001 Školski medni dan</t>
  </si>
  <si>
    <t>A121025 Opskrba školskih ustanova besplatnim higijenskim potrepštinama</t>
  </si>
  <si>
    <t>A121023 Građanski odgoj</t>
  </si>
  <si>
    <t>A121020 Cjelodnevni boravak učenika</t>
  </si>
  <si>
    <t>A121019 Prehrana učenika</t>
  </si>
  <si>
    <t>A121016 Programi u školstvu iznad zakonskog standarda</t>
  </si>
  <si>
    <t>Program: 1210 JAVNE POTREBE U OBRAZOVANJU IZNAD ZAKONSKOG STANDARDA</t>
  </si>
  <si>
    <t>T114017 Asistenti u nastavi</t>
  </si>
  <si>
    <t>Program: 1140 PROGRAMI EUROPSKIH POSLOVA</t>
  </si>
  <si>
    <t>14120 OŠ VINICA</t>
  </si>
  <si>
    <t>Razdjel: 015 UPRAVNI ODJEL ZA PROSVJETU, KULTURU I SPORT</t>
  </si>
  <si>
    <t>4=3/2*100</t>
  </si>
  <si>
    <t xml:space="preserve">Indeks % </t>
  </si>
  <si>
    <t>Rashodi i izdaci u Posebnom dijelu Financijskog plana iskazani po organizacijskoj i programskoj klasifikaciji, izvršeni su kako slijedi:</t>
  </si>
  <si>
    <t xml:space="preserve">Izvorni plan 2026. </t>
  </si>
  <si>
    <t xml:space="preserve">Tekući plan 2026. </t>
  </si>
  <si>
    <t xml:space="preserve">Ostvarenje/izvršenje 01.01.-30.06.2026. </t>
  </si>
  <si>
    <t>Izvor: 50 Pomoći iz državnog proračuna</t>
  </si>
  <si>
    <t>K114032 OŠ Vinica, PŠ Ladanje Gornje - NPOO</t>
  </si>
  <si>
    <t>Glava: 01502 OSNOVNOŠKOLSKO OBRAZOVANJE</t>
  </si>
  <si>
    <t>SVEUKUPNO</t>
  </si>
  <si>
    <t xml:space="preserve">              Polugodišnji izvještaj o izvršenju Financijskog plana za 2026. godinu objavljuje se na mrežnoj stranici Škole.</t>
  </si>
  <si>
    <t xml:space="preserve">              KLASA: 402-04/26-01/1</t>
  </si>
  <si>
    <t xml:space="preserve">              Vinica, 27.07.2026. godine</t>
  </si>
  <si>
    <t>Razlika - višak/manjak</t>
  </si>
  <si>
    <t>C. PRORAČUN UKUPNO</t>
  </si>
  <si>
    <t>1. PRIHODI I PRIMICI</t>
  </si>
  <si>
    <t>2. RASHODI I IZDACI</t>
  </si>
  <si>
    <t>3. RAZLIKA - VIŠAK/MANJAK</t>
  </si>
  <si>
    <t>D. RASPOLOŽIVA SREDSTVA IZ PRETHODNIH GODINA</t>
  </si>
  <si>
    <t>VIŠAK/MANJAK PRIHODA prenešeni (+/-)</t>
  </si>
  <si>
    <t>VIŠAK/MANJAK PRIHODA</t>
  </si>
  <si>
    <t>Ostvarenje / izvršenje 
01.01.-30.06.2025.</t>
  </si>
  <si>
    <t xml:space="preserve">Izvor: 58 Instrumenti EU nove generacije </t>
  </si>
  <si>
    <r>
      <t>Temeljem odredbi članka 86. Zakona o proračunu (Narodne novine br. 144/21), članka 52. Pravilnika o polugodišnjem i godišnjem izvještaju o izvršenju proračuna i financijskog plana (Narodne novine br. 85/23), članka 29. Odluke o izvršavanju Proračuna Varaždinske županije za 2026. godinu (Službeni vjesnik Varaždinske županije br. 104/24) i članka 68. Statuta Osnovne škole Vinica, Školski odbor Osnovne Škole Vinica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na sjednici održanoj 27. srpnja 2026. godine, donosi:</t>
    </r>
  </si>
  <si>
    <t>Izvor: 58 Instrumenti EU nove generacije</t>
  </si>
  <si>
    <t>POLUGODIŠNJI IZVJEŠTAJ O IZVRŠENJU FINANCIJSKOG PLANA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</si>
</sst>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\ _k_n"/>
  </numFmts>
  <fonts count="5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5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2"/>
      <color rgb="FF0070C0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b/>
      <sz val="12"/>
      <color rgb="FF0070C0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"/>
      <color theme="4" tint="-0.499984740745262"/>
      <name val="Verdana"/>
      <family val="2"/>
      <charset val="238"/>
    </font>
    <font>
      <b/>
      <sz val="9"/>
      <color rgb="FF000000"/>
      <name val="Times New Roman"/>
      <family val="1"/>
      <charset val="238"/>
    </font>
    <font>
      <b/>
      <sz val="8"/>
      <color rgb="FF000000"/>
      <name val="Verdana"/>
      <family val="2"/>
      <charset val="238"/>
    </font>
    <font>
      <b/>
      <sz val="12"/>
      <color theme="4" tint="-0.249977111117893"/>
      <name val="Times New Roman"/>
      <family val="1"/>
      <charset val="238"/>
    </font>
    <font>
      <b/>
      <sz val="10"/>
      <color rgb="FFFFFFFF"/>
      <name val="Arial"/>
      <family val="2"/>
      <charset val="238"/>
    </font>
    <font>
      <sz val="7"/>
      <color rgb="FFFFFFFF"/>
      <name val="Verdana"/>
      <family val="2"/>
      <charset val="238"/>
    </font>
    <font>
      <sz val="7.5"/>
      <color rgb="FF000000"/>
      <name val="Arial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DD8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19197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8" fillId="0" borderId="0"/>
    <xf numFmtId="0" fontId="28" fillId="0" borderId="0"/>
    <xf numFmtId="0" fontId="29" fillId="0" borderId="0"/>
  </cellStyleXfs>
  <cellXfs count="189">
    <xf numFmtId="0" fontId="0" fillId="0" borderId="0" xfId="0"/>
    <xf numFmtId="0" fontId="19" fillId="0" borderId="0" xfId="0" applyFont="1" applyAlignment="1">
      <alignment horizontal="left" inden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left" indent="1"/>
    </xf>
    <xf numFmtId="0" fontId="23" fillId="0" borderId="0" xfId="0" applyFont="1" applyAlignment="1">
      <alignment horizontal="left" indent="1"/>
    </xf>
    <xf numFmtId="0" fontId="25" fillId="0" borderId="0" xfId="0" applyFont="1" applyAlignment="1">
      <alignment horizontal="left" indent="1"/>
    </xf>
    <xf numFmtId="164" fontId="21" fillId="34" borderId="0" xfId="0" applyNumberFormat="1" applyFont="1" applyFill="1" applyAlignment="1">
      <alignment horizontal="right" wrapText="1" indent="1"/>
    </xf>
    <xf numFmtId="0" fontId="27" fillId="36" borderId="0" xfId="0" applyFont="1" applyFill="1" applyAlignment="1">
      <alignment horizontal="left" wrapText="1" indent="1"/>
    </xf>
    <xf numFmtId="4" fontId="24" fillId="34" borderId="0" xfId="0" applyNumberFormat="1" applyFont="1" applyFill="1" applyAlignment="1">
      <alignment horizontal="right" wrapText="1" indent="1"/>
    </xf>
    <xf numFmtId="164" fontId="24" fillId="34" borderId="0" xfId="0" applyNumberFormat="1" applyFont="1" applyFill="1" applyAlignment="1">
      <alignment horizontal="right" wrapText="1" indent="1"/>
    </xf>
    <xf numFmtId="164" fontId="24" fillId="34" borderId="0" xfId="0" applyNumberFormat="1" applyFont="1" applyFill="1" applyAlignment="1">
      <alignment horizontal="left" wrapText="1" indent="1"/>
    </xf>
    <xf numFmtId="4" fontId="24" fillId="34" borderId="0" xfId="0" applyNumberFormat="1" applyFont="1" applyFill="1" applyAlignment="1">
      <alignment wrapText="1"/>
    </xf>
    <xf numFmtId="0" fontId="31" fillId="0" borderId="0" xfId="0" applyFont="1"/>
    <xf numFmtId="0" fontId="34" fillId="35" borderId="0" xfId="0" applyFont="1" applyFill="1"/>
    <xf numFmtId="0" fontId="20" fillId="35" borderId="0" xfId="0" applyFont="1" applyFill="1"/>
    <xf numFmtId="0" fontId="20" fillId="35" borderId="0" xfId="0" applyFont="1" applyFill="1" applyAlignment="1">
      <alignment horizontal="center"/>
    </xf>
    <xf numFmtId="0" fontId="35" fillId="0" borderId="0" xfId="0" applyFont="1"/>
    <xf numFmtId="4" fontId="31" fillId="0" borderId="0" xfId="0" applyNumberFormat="1" applyFont="1"/>
    <xf numFmtId="0" fontId="21" fillId="35" borderId="10" xfId="0" applyFont="1" applyFill="1" applyBorder="1" applyAlignment="1">
      <alignment horizontal="center" vertical="center" wrapText="1"/>
    </xf>
    <xf numFmtId="0" fontId="32" fillId="0" borderId="0" xfId="0" applyFont="1"/>
    <xf numFmtId="0" fontId="0" fillId="35" borderId="0" xfId="0" applyFill="1"/>
    <xf numFmtId="164" fontId="20" fillId="35" borderId="0" xfId="0" applyNumberFormat="1" applyFont="1" applyFill="1"/>
    <xf numFmtId="164" fontId="34" fillId="35" borderId="0" xfId="0" applyNumberFormat="1" applyFont="1" applyFill="1"/>
    <xf numFmtId="164" fontId="20" fillId="35" borderId="0" xfId="0" applyNumberFormat="1" applyFont="1" applyFill="1" applyAlignment="1">
      <alignment horizontal="center"/>
    </xf>
    <xf numFmtId="164" fontId="21" fillId="35" borderId="10" xfId="0" applyNumberFormat="1" applyFont="1" applyFill="1" applyBorder="1" applyAlignment="1">
      <alignment horizontal="center" vertical="center" wrapText="1"/>
    </xf>
    <xf numFmtId="164" fontId="31" fillId="0" borderId="0" xfId="0" applyNumberFormat="1" applyFont="1"/>
    <xf numFmtId="164" fontId="27" fillId="36" borderId="0" xfId="0" applyNumberFormat="1" applyFont="1" applyFill="1" applyAlignment="1">
      <alignment horizontal="left" wrapText="1" indent="1"/>
    </xf>
    <xf numFmtId="164" fontId="19" fillId="0" borderId="0" xfId="0" applyNumberFormat="1" applyFont="1" applyAlignment="1">
      <alignment horizontal="left" indent="1"/>
    </xf>
    <xf numFmtId="0" fontId="25" fillId="0" borderId="0" xfId="0" applyFont="1" applyAlignment="1">
      <alignment horizontal="left"/>
    </xf>
    <xf numFmtId="4" fontId="27" fillId="36" borderId="0" xfId="0" applyNumberFormat="1" applyFont="1" applyFill="1" applyAlignment="1">
      <alignment horizontal="right" wrapText="1" indent="1"/>
    </xf>
    <xf numFmtId="164" fontId="27" fillId="36" borderId="0" xfId="0" applyNumberFormat="1" applyFont="1" applyFill="1" applyAlignment="1">
      <alignment horizontal="right" wrapText="1" indent="1"/>
    </xf>
    <xf numFmtId="0" fontId="21" fillId="34" borderId="0" xfId="0" applyFont="1" applyFill="1" applyAlignment="1">
      <alignment horizontal="left" wrapText="1" indent="3"/>
    </xf>
    <xf numFmtId="0" fontId="24" fillId="34" borderId="0" xfId="0" applyFont="1" applyFill="1" applyAlignment="1">
      <alignment horizontal="left" wrapText="1" indent="3"/>
    </xf>
    <xf numFmtId="0" fontId="21" fillId="34" borderId="0" xfId="0" applyFont="1" applyFill="1" applyAlignment="1">
      <alignment horizontal="left" wrapText="1" indent="2"/>
    </xf>
    <xf numFmtId="0" fontId="24" fillId="34" borderId="0" xfId="0" applyFont="1" applyFill="1" applyAlignment="1">
      <alignment horizontal="left" wrapText="1" indent="2"/>
    </xf>
    <xf numFmtId="0" fontId="22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36" fillId="35" borderId="0" xfId="0" applyFont="1" applyFill="1" applyAlignment="1">
      <alignment wrapText="1"/>
    </xf>
    <xf numFmtId="0" fontId="21" fillId="34" borderId="10" xfId="0" applyFont="1" applyFill="1" applyBorder="1" applyAlignment="1">
      <alignment horizontal="left" wrapText="1" indent="2"/>
    </xf>
    <xf numFmtId="4" fontId="21" fillId="34" borderId="10" xfId="0" applyNumberFormat="1" applyFont="1" applyFill="1" applyBorder="1" applyAlignment="1">
      <alignment horizontal="right" wrapText="1" indent="1"/>
    </xf>
    <xf numFmtId="4" fontId="21" fillId="34" borderId="0" xfId="0" applyNumberFormat="1" applyFont="1" applyFill="1" applyAlignment="1">
      <alignment wrapText="1"/>
    </xf>
    <xf numFmtId="4" fontId="21" fillId="34" borderId="10" xfId="0" applyNumberFormat="1" applyFont="1" applyFill="1" applyBorder="1" applyAlignment="1">
      <alignment wrapText="1"/>
    </xf>
    <xf numFmtId="164" fontId="25" fillId="0" borderId="0" xfId="0" applyNumberFormat="1" applyFont="1" applyAlignment="1">
      <alignment horizontal="left"/>
    </xf>
    <xf numFmtId="164" fontId="22" fillId="0" borderId="10" xfId="0" applyNumberFormat="1" applyFont="1" applyBorder="1" applyAlignment="1">
      <alignment horizontal="center" vertical="center" wrapText="1"/>
    </xf>
    <xf numFmtId="4" fontId="19" fillId="0" borderId="0" xfId="0" applyNumberFormat="1" applyFont="1" applyAlignment="1">
      <alignment horizontal="left" indent="1"/>
    </xf>
    <xf numFmtId="0" fontId="22" fillId="35" borderId="11" xfId="0" applyFont="1" applyFill="1" applyBorder="1" applyAlignment="1">
      <alignment horizontal="center" vertical="center" wrapText="1"/>
    </xf>
    <xf numFmtId="164" fontId="22" fillId="35" borderId="11" xfId="0" applyNumberFormat="1" applyFont="1" applyFill="1" applyBorder="1" applyAlignment="1">
      <alignment horizontal="center" vertical="center" wrapText="1"/>
    </xf>
    <xf numFmtId="4" fontId="25" fillId="0" borderId="0" xfId="0" applyNumberFormat="1" applyFont="1" applyAlignment="1">
      <alignment horizontal="left" indent="1"/>
    </xf>
    <xf numFmtId="4" fontId="27" fillId="36" borderId="0" xfId="0" applyNumberFormat="1" applyFont="1" applyFill="1" applyAlignment="1">
      <alignment horizontal="left" wrapText="1" indent="1"/>
    </xf>
    <xf numFmtId="0" fontId="26" fillId="35" borderId="10" xfId="0" applyFont="1" applyFill="1" applyBorder="1" applyAlignment="1">
      <alignment horizontal="left" wrapText="1" indent="2"/>
    </xf>
    <xf numFmtId="164" fontId="21" fillId="34" borderId="10" xfId="0" applyNumberFormat="1" applyFont="1" applyFill="1" applyBorder="1" applyAlignment="1">
      <alignment horizontal="right" wrapText="1" indent="1"/>
    </xf>
    <xf numFmtId="164" fontId="40" fillId="36" borderId="0" xfId="0" applyNumberFormat="1" applyFont="1" applyFill="1" applyAlignment="1">
      <alignment horizontal="right" wrapText="1" indent="1"/>
    </xf>
    <xf numFmtId="164" fontId="19" fillId="36" borderId="0" xfId="0" applyNumberFormat="1" applyFont="1" applyFill="1" applyAlignment="1">
      <alignment horizontal="left" indent="1"/>
    </xf>
    <xf numFmtId="164" fontId="21" fillId="34" borderId="10" xfId="0" applyNumberFormat="1" applyFont="1" applyFill="1" applyBorder="1" applyAlignment="1">
      <alignment horizontal="right" wrapText="1"/>
    </xf>
    <xf numFmtId="0" fontId="33" fillId="35" borderId="0" xfId="0" applyFont="1" applyFill="1" applyAlignment="1">
      <alignment horizontal="center"/>
    </xf>
    <xf numFmtId="0" fontId="31" fillId="38" borderId="0" xfId="0" applyFont="1" applyFill="1"/>
    <xf numFmtId="4" fontId="19" fillId="0" borderId="0" xfId="0" applyNumberFormat="1" applyFont="1"/>
    <xf numFmtId="4" fontId="27" fillId="36" borderId="0" xfId="0" applyNumberFormat="1" applyFont="1" applyFill="1" applyAlignment="1">
      <alignment horizontal="right" wrapText="1"/>
    </xf>
    <xf numFmtId="4" fontId="24" fillId="34" borderId="0" xfId="0" applyNumberFormat="1" applyFont="1" applyFill="1" applyAlignment="1">
      <alignment horizontal="right" wrapText="1"/>
    </xf>
    <xf numFmtId="4" fontId="21" fillId="34" borderId="10" xfId="0" applyNumberFormat="1" applyFont="1" applyFill="1" applyBorder="1" applyAlignment="1">
      <alignment horizontal="right" wrapText="1"/>
    </xf>
    <xf numFmtId="4" fontId="19" fillId="0" borderId="0" xfId="0" applyNumberFormat="1" applyFont="1" applyAlignment="1">
      <alignment horizontal="right"/>
    </xf>
    <xf numFmtId="164" fontId="27" fillId="36" borderId="0" xfId="0" applyNumberFormat="1" applyFont="1" applyFill="1" applyAlignment="1">
      <alignment horizontal="right" wrapText="1"/>
    </xf>
    <xf numFmtId="164" fontId="24" fillId="34" borderId="0" xfId="0" applyNumberFormat="1" applyFont="1" applyFill="1" applyAlignment="1">
      <alignment horizontal="right" wrapText="1"/>
    </xf>
    <xf numFmtId="164" fontId="19" fillId="0" borderId="0" xfId="0" applyNumberFormat="1" applyFont="1" applyAlignment="1">
      <alignment horizontal="right"/>
    </xf>
    <xf numFmtId="164" fontId="25" fillId="0" borderId="0" xfId="0" applyNumberFormat="1" applyFont="1" applyAlignment="1">
      <alignment horizontal="right"/>
    </xf>
    <xf numFmtId="4" fontId="26" fillId="35" borderId="10" xfId="0" applyNumberFormat="1" applyFont="1" applyFill="1" applyBorder="1" applyAlignment="1">
      <alignment horizontal="right" wrapText="1"/>
    </xf>
    <xf numFmtId="4" fontId="19" fillId="36" borderId="0" xfId="0" applyNumberFormat="1" applyFont="1" applyFill="1"/>
    <xf numFmtId="0" fontId="41" fillId="0" borderId="0" xfId="0" applyFont="1" applyAlignment="1">
      <alignment horizontal="left" indent="1"/>
    </xf>
    <xf numFmtId="0" fontId="20" fillId="35" borderId="0" xfId="0" applyFont="1" applyFill="1" applyAlignment="1">
      <alignment horizontal="left" vertical="center" wrapText="1"/>
    </xf>
    <xf numFmtId="0" fontId="43" fillId="35" borderId="0" xfId="0" applyFont="1" applyFill="1"/>
    <xf numFmtId="0" fontId="44" fillId="35" borderId="0" xfId="0" applyFont="1" applyFill="1" applyAlignment="1">
      <alignment horizontal="center"/>
    </xf>
    <xf numFmtId="164" fontId="44" fillId="35" borderId="0" xfId="0" applyNumberFormat="1" applyFont="1" applyFill="1" applyAlignment="1">
      <alignment horizontal="center"/>
    </xf>
    <xf numFmtId="0" fontId="44" fillId="0" borderId="0" xfId="0" applyFont="1"/>
    <xf numFmtId="0" fontId="42" fillId="35" borderId="0" xfId="0" applyFont="1" applyFill="1" applyAlignment="1">
      <alignment wrapText="1"/>
    </xf>
    <xf numFmtId="0" fontId="41" fillId="0" borderId="0" xfId="0" applyFont="1" applyAlignment="1">
      <alignment horizontal="right" indent="1"/>
    </xf>
    <xf numFmtId="0" fontId="31" fillId="35" borderId="0" xfId="0" applyFont="1" applyFill="1"/>
    <xf numFmtId="0" fontId="46" fillId="0" borderId="0" xfId="0" applyFont="1"/>
    <xf numFmtId="0" fontId="46" fillId="35" borderId="0" xfId="0" applyFont="1" applyFill="1"/>
    <xf numFmtId="0" fontId="39" fillId="35" borderId="0" xfId="0" applyFont="1" applyFill="1"/>
    <xf numFmtId="0" fontId="47" fillId="34" borderId="0" xfId="0" applyFont="1" applyFill="1"/>
    <xf numFmtId="0" fontId="47" fillId="35" borderId="0" xfId="0" applyFont="1" applyFill="1"/>
    <xf numFmtId="0" fontId="48" fillId="34" borderId="12" xfId="0" applyFont="1" applyFill="1" applyBorder="1" applyAlignment="1">
      <alignment horizontal="left" wrapText="1" indent="5"/>
    </xf>
    <xf numFmtId="4" fontId="49" fillId="34" borderId="12" xfId="0" applyNumberFormat="1" applyFont="1" applyFill="1" applyBorder="1" applyAlignment="1">
      <alignment horizontal="right" wrapText="1"/>
    </xf>
    <xf numFmtId="0" fontId="49" fillId="34" borderId="12" xfId="0" applyFont="1" applyFill="1" applyBorder="1" applyAlignment="1">
      <alignment horizontal="left" wrapText="1" indent="4"/>
    </xf>
    <xf numFmtId="0" fontId="47" fillId="33" borderId="0" xfId="0" applyFont="1" applyFill="1"/>
    <xf numFmtId="0" fontId="49" fillId="33" borderId="12" xfId="0" applyFont="1" applyFill="1" applyBorder="1" applyAlignment="1">
      <alignment horizontal="left" wrapText="1" indent="1"/>
    </xf>
    <xf numFmtId="0" fontId="49" fillId="34" borderId="12" xfId="0" applyFont="1" applyFill="1" applyBorder="1" applyAlignment="1">
      <alignment horizontal="left" wrapText="1" indent="1"/>
    </xf>
    <xf numFmtId="0" fontId="50" fillId="34" borderId="0" xfId="0" applyFont="1" applyFill="1"/>
    <xf numFmtId="0" fontId="50" fillId="35" borderId="0" xfId="0" applyFont="1" applyFill="1"/>
    <xf numFmtId="0" fontId="49" fillId="34" borderId="12" xfId="0" applyFont="1" applyFill="1" applyBorder="1" applyAlignment="1">
      <alignment horizontal="left" wrapText="1"/>
    </xf>
    <xf numFmtId="0" fontId="47" fillId="39" borderId="0" xfId="0" applyFont="1" applyFill="1"/>
    <xf numFmtId="4" fontId="49" fillId="39" borderId="12" xfId="0" applyNumberFormat="1" applyFont="1" applyFill="1" applyBorder="1" applyAlignment="1">
      <alignment horizontal="right" wrapText="1"/>
    </xf>
    <xf numFmtId="0" fontId="49" fillId="39" borderId="12" xfId="0" applyFont="1" applyFill="1" applyBorder="1" applyAlignment="1">
      <alignment horizontal="left" wrapText="1"/>
    </xf>
    <xf numFmtId="0" fontId="47" fillId="0" borderId="0" xfId="0" applyFont="1"/>
    <xf numFmtId="0" fontId="51" fillId="0" borderId="0" xfId="0" applyFont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52" fillId="0" borderId="15" xfId="0" applyFont="1" applyBorder="1" applyAlignment="1">
      <alignment horizontal="center" vertical="center" wrapText="1"/>
    </xf>
    <xf numFmtId="0" fontId="53" fillId="0" borderId="0" xfId="0" applyFont="1" applyAlignment="1">
      <alignment horizontal="left"/>
    </xf>
    <xf numFmtId="0" fontId="37" fillId="35" borderId="0" xfId="0" applyFont="1" applyFill="1" applyAlignment="1">
      <alignment horizontal="left"/>
    </xf>
    <xf numFmtId="0" fontId="38" fillId="35" borderId="0" xfId="0" applyFont="1" applyFill="1" applyAlignment="1">
      <alignment horizontal="center"/>
    </xf>
    <xf numFmtId="0" fontId="49" fillId="34" borderId="12" xfId="0" applyFont="1" applyFill="1" applyBorder="1" applyAlignment="1">
      <alignment horizontal="right" wrapText="1"/>
    </xf>
    <xf numFmtId="0" fontId="48" fillId="34" borderId="12" xfId="0" applyFont="1" applyFill="1" applyBorder="1" applyAlignment="1">
      <alignment horizontal="left" wrapText="1"/>
    </xf>
    <xf numFmtId="0" fontId="49" fillId="39" borderId="12" xfId="0" applyFont="1" applyFill="1" applyBorder="1" applyAlignment="1">
      <alignment horizontal="right" wrapText="1"/>
    </xf>
    <xf numFmtId="0" fontId="54" fillId="40" borderId="12" xfId="0" applyFont="1" applyFill="1" applyBorder="1" applyAlignment="1">
      <alignment horizontal="left" wrapText="1"/>
    </xf>
    <xf numFmtId="0" fontId="54" fillId="41" borderId="12" xfId="0" applyFont="1" applyFill="1" applyBorder="1" applyAlignment="1">
      <alignment horizontal="left" wrapText="1"/>
    </xf>
    <xf numFmtId="0" fontId="54" fillId="41" borderId="12" xfId="0" applyFont="1" applyFill="1" applyBorder="1" applyAlignment="1">
      <alignment wrapText="1"/>
    </xf>
    <xf numFmtId="0" fontId="55" fillId="41" borderId="12" xfId="0" applyFont="1" applyFill="1" applyBorder="1" applyAlignment="1">
      <alignment wrapText="1"/>
    </xf>
    <xf numFmtId="0" fontId="47" fillId="34" borderId="12" xfId="0" applyFont="1" applyFill="1" applyBorder="1" applyAlignment="1">
      <alignment horizontal="right" wrapText="1"/>
    </xf>
    <xf numFmtId="0" fontId="49" fillId="39" borderId="12" xfId="0" applyFont="1" applyFill="1" applyBorder="1" applyAlignment="1">
      <alignment horizontal="left" wrapText="1" indent="1"/>
    </xf>
    <xf numFmtId="0" fontId="49" fillId="39" borderId="12" xfId="0" applyFont="1" applyFill="1" applyBorder="1" applyAlignment="1">
      <alignment wrapText="1"/>
    </xf>
    <xf numFmtId="0" fontId="47" fillId="39" borderId="12" xfId="0" applyFont="1" applyFill="1" applyBorder="1" applyAlignment="1">
      <alignment wrapText="1"/>
    </xf>
    <xf numFmtId="0" fontId="49" fillId="34" borderId="12" xfId="0" applyFont="1" applyFill="1" applyBorder="1" applyAlignment="1">
      <alignment wrapText="1"/>
    </xf>
    <xf numFmtId="0" fontId="47" fillId="34" borderId="12" xfId="0" applyFont="1" applyFill="1" applyBorder="1" applyAlignment="1">
      <alignment wrapText="1"/>
    </xf>
    <xf numFmtId="0" fontId="47" fillId="39" borderId="12" xfId="0" applyFont="1" applyFill="1" applyBorder="1" applyAlignment="1">
      <alignment horizontal="right" wrapText="1"/>
    </xf>
    <xf numFmtId="2" fontId="18" fillId="0" borderId="0" xfId="0" applyNumberFormat="1" applyFont="1" applyAlignment="1">
      <alignment horizontal="right"/>
    </xf>
    <xf numFmtId="2" fontId="20" fillId="0" borderId="0" xfId="0" applyNumberFormat="1" applyFont="1" applyAlignment="1">
      <alignment horizontal="right" indent="1"/>
    </xf>
    <xf numFmtId="2" fontId="25" fillId="0" borderId="0" xfId="0" applyNumberFormat="1" applyFont="1" applyAlignment="1">
      <alignment horizontal="right"/>
    </xf>
    <xf numFmtId="2" fontId="21" fillId="35" borderId="10" xfId="0" applyNumberFormat="1" applyFont="1" applyFill="1" applyBorder="1" applyAlignment="1">
      <alignment horizontal="center" vertical="center" wrapText="1"/>
    </xf>
    <xf numFmtId="2" fontId="22" fillId="0" borderId="10" xfId="0" applyNumberFormat="1" applyFont="1" applyBorder="1" applyAlignment="1">
      <alignment horizontal="right" vertical="center" wrapText="1"/>
    </xf>
    <xf numFmtId="2" fontId="27" fillId="36" borderId="0" xfId="0" applyNumberFormat="1" applyFont="1" applyFill="1" applyAlignment="1">
      <alignment horizontal="right" wrapText="1"/>
    </xf>
    <xf numFmtId="2" fontId="21" fillId="34" borderId="0" xfId="0" applyNumberFormat="1" applyFont="1" applyFill="1" applyAlignment="1">
      <alignment horizontal="right" wrapText="1"/>
    </xf>
    <xf numFmtId="2" fontId="24" fillId="34" borderId="0" xfId="0" applyNumberFormat="1" applyFont="1" applyFill="1" applyAlignment="1">
      <alignment horizontal="right" wrapText="1"/>
    </xf>
    <xf numFmtId="2" fontId="21" fillId="34" borderId="10" xfId="0" applyNumberFormat="1" applyFont="1" applyFill="1" applyBorder="1" applyAlignment="1">
      <alignment horizontal="right" wrapText="1"/>
    </xf>
    <xf numFmtId="2" fontId="19" fillId="0" borderId="0" xfId="0" applyNumberFormat="1" applyFont="1" applyAlignment="1">
      <alignment horizontal="left" indent="1"/>
    </xf>
    <xf numFmtId="2" fontId="19" fillId="0" borderId="0" xfId="0" applyNumberFormat="1" applyFont="1" applyAlignment="1">
      <alignment horizontal="right" indent="1"/>
    </xf>
    <xf numFmtId="2" fontId="18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left" indent="1"/>
    </xf>
    <xf numFmtId="2" fontId="25" fillId="0" borderId="0" xfId="0" applyNumberFormat="1" applyFont="1" applyAlignment="1">
      <alignment horizontal="left"/>
    </xf>
    <xf numFmtId="2" fontId="22" fillId="0" borderId="10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right"/>
    </xf>
    <xf numFmtId="0" fontId="21" fillId="34" borderId="13" xfId="0" applyFont="1" applyFill="1" applyBorder="1" applyAlignment="1">
      <alignment horizontal="left" wrapText="1" indent="2"/>
    </xf>
    <xf numFmtId="4" fontId="21" fillId="34" borderId="13" xfId="0" applyNumberFormat="1" applyFont="1" applyFill="1" applyBorder="1" applyAlignment="1">
      <alignment horizontal="right" wrapText="1"/>
    </xf>
    <xf numFmtId="2" fontId="21" fillId="34" borderId="13" xfId="0" applyNumberFormat="1" applyFont="1" applyFill="1" applyBorder="1" applyAlignment="1">
      <alignment horizontal="right" wrapText="1"/>
    </xf>
    <xf numFmtId="0" fontId="21" fillId="34" borderId="13" xfId="0" applyFont="1" applyFill="1" applyBorder="1" applyAlignment="1">
      <alignment horizontal="left" wrapText="1" indent="3"/>
    </xf>
    <xf numFmtId="0" fontId="24" fillId="34" borderId="13" xfId="0" applyFont="1" applyFill="1" applyBorder="1" applyAlignment="1">
      <alignment horizontal="left" wrapText="1" indent="3"/>
    </xf>
    <xf numFmtId="4" fontId="24" fillId="34" borderId="13" xfId="0" applyNumberFormat="1" applyFont="1" applyFill="1" applyBorder="1" applyAlignment="1">
      <alignment horizontal="right" wrapText="1"/>
    </xf>
    <xf numFmtId="2" fontId="24" fillId="34" borderId="13" xfId="0" applyNumberFormat="1" applyFont="1" applyFill="1" applyBorder="1" applyAlignment="1">
      <alignment horizontal="right" wrapText="1"/>
    </xf>
    <xf numFmtId="4" fontId="30" fillId="35" borderId="13" xfId="0" applyNumberFormat="1" applyFont="1" applyFill="1" applyBorder="1" applyAlignment="1">
      <alignment horizontal="right" vertical="center" wrapText="1"/>
    </xf>
    <xf numFmtId="4" fontId="21" fillId="35" borderId="13" xfId="0" applyNumberFormat="1" applyFont="1" applyFill="1" applyBorder="1" applyAlignment="1">
      <alignment horizontal="right" wrapText="1"/>
    </xf>
    <xf numFmtId="0" fontId="21" fillId="0" borderId="13" xfId="0" applyFont="1" applyBorder="1" applyAlignment="1">
      <alignment horizontal="left" wrapText="1" indent="3"/>
    </xf>
    <xf numFmtId="2" fontId="27" fillId="36" borderId="0" xfId="0" applyNumberFormat="1" applyFont="1" applyFill="1" applyAlignment="1">
      <alignment horizontal="left" wrapText="1" indent="1"/>
    </xf>
    <xf numFmtId="4" fontId="21" fillId="34" borderId="13" xfId="0" applyNumberFormat="1" applyFont="1" applyFill="1" applyBorder="1" applyAlignment="1">
      <alignment wrapText="1"/>
    </xf>
    <xf numFmtId="4" fontId="24" fillId="34" borderId="13" xfId="0" applyNumberFormat="1" applyFont="1" applyFill="1" applyBorder="1" applyAlignment="1">
      <alignment wrapText="1"/>
    </xf>
    <xf numFmtId="2" fontId="25" fillId="0" borderId="0" xfId="0" applyNumberFormat="1" applyFont="1" applyAlignment="1">
      <alignment horizontal="center"/>
    </xf>
    <xf numFmtId="2" fontId="27" fillId="36" borderId="0" xfId="0" applyNumberFormat="1" applyFont="1" applyFill="1" applyAlignment="1">
      <alignment horizontal="center" wrapText="1"/>
    </xf>
    <xf numFmtId="2" fontId="21" fillId="34" borderId="13" xfId="0" applyNumberFormat="1" applyFont="1" applyFill="1" applyBorder="1" applyAlignment="1">
      <alignment horizontal="center" wrapText="1"/>
    </xf>
    <xf numFmtId="2" fontId="24" fillId="34" borderId="13" xfId="0" applyNumberFormat="1" applyFont="1" applyFill="1" applyBorder="1" applyAlignment="1">
      <alignment horizontal="center" wrapText="1"/>
    </xf>
    <xf numFmtId="4" fontId="24" fillId="34" borderId="13" xfId="0" applyNumberFormat="1" applyFont="1" applyFill="1" applyBorder="1" applyAlignment="1">
      <alignment horizontal="center" wrapText="1"/>
    </xf>
    <xf numFmtId="2" fontId="24" fillId="34" borderId="0" xfId="0" applyNumberFormat="1" applyFont="1" applyFill="1" applyAlignment="1">
      <alignment horizontal="center" wrapText="1"/>
    </xf>
    <xf numFmtId="2" fontId="21" fillId="34" borderId="10" xfId="0" applyNumberFormat="1" applyFont="1" applyFill="1" applyBorder="1" applyAlignment="1">
      <alignment horizontal="center" wrapText="1"/>
    </xf>
    <xf numFmtId="2" fontId="19" fillId="0" borderId="0" xfId="0" applyNumberFormat="1" applyFont="1" applyAlignment="1">
      <alignment horizontal="center"/>
    </xf>
    <xf numFmtId="0" fontId="21" fillId="37" borderId="13" xfId="0" applyFont="1" applyFill="1" applyBorder="1" applyAlignment="1">
      <alignment horizontal="left" wrapText="1" indent="3"/>
    </xf>
    <xf numFmtId="4" fontId="21" fillId="37" borderId="13" xfId="0" applyNumberFormat="1" applyFont="1" applyFill="1" applyBorder="1" applyAlignment="1">
      <alignment horizontal="right" wrapText="1"/>
    </xf>
    <xf numFmtId="0" fontId="24" fillId="34" borderId="13" xfId="0" applyFont="1" applyFill="1" applyBorder="1" applyAlignment="1">
      <alignment horizontal="left" wrapText="1" indent="2"/>
    </xf>
    <xf numFmtId="164" fontId="24" fillId="34" borderId="13" xfId="0" applyNumberFormat="1" applyFont="1" applyFill="1" applyBorder="1" applyAlignment="1">
      <alignment horizontal="right" wrapText="1"/>
    </xf>
    <xf numFmtId="2" fontId="21" fillId="37" borderId="13" xfId="0" applyNumberFormat="1" applyFont="1" applyFill="1" applyBorder="1" applyAlignment="1">
      <alignment horizontal="right" wrapText="1"/>
    </xf>
    <xf numFmtId="2" fontId="26" fillId="35" borderId="10" xfId="0" applyNumberFormat="1" applyFont="1" applyFill="1" applyBorder="1" applyAlignment="1">
      <alignment horizontal="right" wrapText="1"/>
    </xf>
    <xf numFmtId="164" fontId="21" fillId="34" borderId="13" xfId="0" applyNumberFormat="1" applyFont="1" applyFill="1" applyBorder="1" applyAlignment="1">
      <alignment horizontal="right" wrapText="1"/>
    </xf>
    <xf numFmtId="164" fontId="21" fillId="34" borderId="13" xfId="0" applyNumberFormat="1" applyFont="1" applyFill="1" applyBorder="1" applyAlignment="1">
      <alignment horizontal="right" wrapText="1" indent="1"/>
    </xf>
    <xf numFmtId="4" fontId="30" fillId="35" borderId="13" xfId="0" applyNumberFormat="1" applyFont="1" applyFill="1" applyBorder="1" applyAlignment="1">
      <alignment vertical="center" wrapText="1"/>
    </xf>
    <xf numFmtId="164" fontId="24" fillId="34" borderId="13" xfId="0" applyNumberFormat="1" applyFont="1" applyFill="1" applyBorder="1" applyAlignment="1">
      <alignment horizontal="right" wrapText="1" indent="1"/>
    </xf>
    <xf numFmtId="165" fontId="46" fillId="0" borderId="0" xfId="0" applyNumberFormat="1" applyFont="1"/>
    <xf numFmtId="165" fontId="52" fillId="0" borderId="15" xfId="0" applyNumberFormat="1" applyFont="1" applyBorder="1" applyAlignment="1">
      <alignment horizontal="center" vertical="center" wrapText="1"/>
    </xf>
    <xf numFmtId="165" fontId="52" fillId="0" borderId="14" xfId="0" applyNumberFormat="1" applyFont="1" applyBorder="1" applyAlignment="1">
      <alignment horizontal="center" vertical="center" wrapText="1"/>
    </xf>
    <xf numFmtId="165" fontId="51" fillId="0" borderId="13" xfId="0" applyNumberFormat="1" applyFont="1" applyBorder="1" applyAlignment="1">
      <alignment horizontal="center" vertical="center" wrapText="1"/>
    </xf>
    <xf numFmtId="165" fontId="0" fillId="35" borderId="0" xfId="0" applyNumberFormat="1" applyFill="1"/>
    <xf numFmtId="4" fontId="46" fillId="0" borderId="0" xfId="0" applyNumberFormat="1" applyFont="1"/>
    <xf numFmtId="4" fontId="52" fillId="0" borderId="15" xfId="0" applyNumberFormat="1" applyFont="1" applyBorder="1" applyAlignment="1">
      <alignment horizontal="center" vertical="center" wrapText="1"/>
    </xf>
    <xf numFmtId="4" fontId="54" fillId="40" borderId="12" xfId="0" applyNumberFormat="1" applyFont="1" applyFill="1" applyBorder="1" applyAlignment="1">
      <alignment horizontal="right" wrapText="1"/>
    </xf>
    <xf numFmtId="4" fontId="48" fillId="34" borderId="12" xfId="0" applyNumberFormat="1" applyFont="1" applyFill="1" applyBorder="1" applyAlignment="1">
      <alignment horizontal="right" wrapText="1"/>
    </xf>
    <xf numFmtId="4" fontId="49" fillId="33" borderId="12" xfId="0" applyNumberFormat="1" applyFont="1" applyFill="1" applyBorder="1" applyAlignment="1">
      <alignment horizontal="right" wrapText="1"/>
    </xf>
    <xf numFmtId="4" fontId="48" fillId="34" borderId="12" xfId="0" applyNumberFormat="1" applyFont="1" applyFill="1" applyBorder="1" applyAlignment="1">
      <alignment wrapText="1"/>
    </xf>
    <xf numFmtId="4" fontId="0" fillId="35" borderId="0" xfId="0" applyNumberFormat="1" applyFill="1"/>
    <xf numFmtId="4" fontId="39" fillId="35" borderId="0" xfId="0" applyNumberFormat="1" applyFont="1" applyFill="1"/>
    <xf numFmtId="0" fontId="56" fillId="34" borderId="12" xfId="0" applyFont="1" applyFill="1" applyBorder="1" applyAlignment="1">
      <alignment horizontal="left" wrapText="1" indent="3"/>
    </xf>
    <xf numFmtId="4" fontId="56" fillId="34" borderId="12" xfId="0" applyNumberFormat="1" applyFont="1" applyFill="1" applyBorder="1" applyAlignment="1">
      <alignment horizontal="right" wrapText="1"/>
    </xf>
    <xf numFmtId="4" fontId="56" fillId="34" borderId="12" xfId="0" applyNumberFormat="1" applyFont="1" applyFill="1" applyBorder="1" applyAlignment="1">
      <alignment wrapText="1"/>
    </xf>
    <xf numFmtId="0" fontId="51" fillId="0" borderId="13" xfId="0" applyNumberFormat="1" applyFont="1" applyBorder="1" applyAlignment="1">
      <alignment horizontal="center" vertical="center" wrapText="1"/>
    </xf>
    <xf numFmtId="0" fontId="20" fillId="35" borderId="0" xfId="0" applyFont="1" applyFill="1" applyAlignment="1">
      <alignment horizontal="left" vertical="center" wrapText="1"/>
    </xf>
    <xf numFmtId="0" fontId="20" fillId="0" borderId="0" xfId="0" applyFont="1" applyAlignment="1">
      <alignment horizontal="justify" vertical="center" wrapText="1"/>
    </xf>
    <xf numFmtId="0" fontId="33" fillId="35" borderId="0" xfId="0" applyFont="1" applyFill="1" applyAlignment="1">
      <alignment horizontal="center"/>
    </xf>
    <xf numFmtId="0" fontId="18" fillId="35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justify" wrapText="1"/>
    </xf>
    <xf numFmtId="0" fontId="42" fillId="0" borderId="0" xfId="0" applyFont="1" applyAlignment="1">
      <alignment horizontal="left"/>
    </xf>
    <xf numFmtId="0" fontId="39" fillId="35" borderId="0" xfId="0" applyFont="1" applyFill="1" applyAlignment="1">
      <alignment horizontal="left"/>
    </xf>
    <xf numFmtId="0" fontId="38" fillId="35" borderId="0" xfId="0" applyFont="1" applyFill="1" applyAlignment="1">
      <alignment horizontal="center"/>
    </xf>
    <xf numFmtId="0" fontId="20" fillId="35" borderId="0" xfId="0" applyFont="1" applyFill="1" applyAlignment="1">
      <alignment horizontal="left"/>
    </xf>
    <xf numFmtId="0" fontId="39" fillId="35" borderId="0" xfId="0" applyFont="1" applyFill="1" applyAlignment="1">
      <alignment horizontal="center"/>
    </xf>
  </cellXfs>
  <cellStyles count="45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Normalno 2" xfId="43" xr:uid="{00000000-0005-0000-0000-000024000000}"/>
    <cellStyle name="Normalno 3" xfId="42" xr:uid="{00000000-0005-0000-0000-000025000000}"/>
    <cellStyle name="Obično_B. Rn.financ." xfId="44" xr:uid="{00000000-0005-0000-0000-000026000000}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72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topLeftCell="A10" zoomScaleNormal="100" workbookViewId="0">
      <selection activeCell="D4" sqref="D4"/>
    </sheetView>
  </sheetViews>
  <sheetFormatPr defaultColWidth="8.88671875" defaultRowHeight="15.6" x14ac:dyDescent="0.3"/>
  <cols>
    <col min="1" max="1" width="70.5546875" style="12" customWidth="1"/>
    <col min="2" max="5" width="18.33203125" style="12" customWidth="1"/>
    <col min="6" max="6" width="8.6640625" style="25" bestFit="1" customWidth="1"/>
    <col min="7" max="7" width="9" style="25" customWidth="1"/>
    <col min="8" max="8" width="8.88671875" style="12"/>
    <col min="9" max="9" width="15.44140625" style="12" bestFit="1" customWidth="1"/>
    <col min="10" max="16384" width="8.88671875" style="12"/>
  </cols>
  <sheetData>
    <row r="1" spans="1:13" ht="74.25" customHeight="1" x14ac:dyDescent="0.3">
      <c r="A1" s="179" t="s">
        <v>194</v>
      </c>
      <c r="B1" s="179"/>
      <c r="C1" s="179"/>
      <c r="D1" s="179"/>
      <c r="E1" s="179"/>
      <c r="F1" s="179"/>
      <c r="G1" s="179"/>
    </row>
    <row r="2" spans="1:13" ht="18.600000000000001" x14ac:dyDescent="0.3">
      <c r="A2" s="180" t="s">
        <v>196</v>
      </c>
      <c r="B2" s="180"/>
      <c r="C2" s="180"/>
      <c r="D2" s="180"/>
      <c r="E2" s="180"/>
      <c r="F2" s="180"/>
      <c r="G2" s="180"/>
      <c r="I2" s="75"/>
      <c r="J2" s="75"/>
      <c r="K2" s="75"/>
      <c r="L2" s="75"/>
      <c r="M2" s="55"/>
    </row>
    <row r="3" spans="1:13" ht="18.600000000000001" x14ac:dyDescent="0.3">
      <c r="A3" s="180" t="s">
        <v>142</v>
      </c>
      <c r="B3" s="180"/>
      <c r="C3" s="180"/>
      <c r="D3" s="180"/>
      <c r="E3" s="180"/>
      <c r="F3" s="180"/>
      <c r="G3" s="180"/>
      <c r="I3" s="75"/>
      <c r="J3" s="75"/>
      <c r="K3" s="75"/>
      <c r="L3" s="75"/>
      <c r="M3" s="55"/>
    </row>
    <row r="4" spans="1:13" ht="18.600000000000001" x14ac:dyDescent="0.3">
      <c r="A4" s="54"/>
      <c r="B4" s="54" t="s">
        <v>143</v>
      </c>
      <c r="C4" s="54"/>
      <c r="D4" s="54"/>
      <c r="E4" s="54"/>
      <c r="F4" s="54"/>
      <c r="G4" s="54"/>
    </row>
    <row r="5" spans="1:13" ht="9.75" customHeight="1" x14ac:dyDescent="0.4">
      <c r="A5" s="13"/>
      <c r="B5" s="13"/>
      <c r="C5" s="13"/>
      <c r="D5" s="13"/>
      <c r="E5" s="13"/>
      <c r="F5" s="22"/>
      <c r="G5" s="22"/>
    </row>
    <row r="6" spans="1:13" ht="18.600000000000001" x14ac:dyDescent="0.3">
      <c r="A6" s="180" t="s">
        <v>89</v>
      </c>
      <c r="B6" s="180"/>
      <c r="C6" s="180"/>
      <c r="D6" s="180"/>
      <c r="E6" s="180"/>
      <c r="F6" s="180"/>
      <c r="G6" s="180"/>
    </row>
    <row r="7" spans="1:13" ht="6.75" customHeight="1" x14ac:dyDescent="0.3">
      <c r="A7" s="14"/>
      <c r="B7" s="14"/>
      <c r="C7" s="14"/>
      <c r="D7" s="14"/>
      <c r="E7" s="14"/>
      <c r="F7" s="21"/>
      <c r="G7" s="21"/>
      <c r="K7" s="19"/>
    </row>
    <row r="8" spans="1:13" x14ac:dyDescent="0.3">
      <c r="A8" s="181" t="s">
        <v>90</v>
      </c>
      <c r="B8" s="181"/>
      <c r="C8" s="181"/>
      <c r="D8" s="181"/>
      <c r="E8" s="181"/>
      <c r="F8" s="181"/>
      <c r="G8" s="181"/>
    </row>
    <row r="9" spans="1:13" ht="13.95" customHeight="1" x14ac:dyDescent="0.3">
      <c r="A9" s="15"/>
      <c r="B9" s="15"/>
      <c r="C9" s="15"/>
      <c r="D9" s="15"/>
      <c r="E9" s="15"/>
      <c r="F9" s="23"/>
      <c r="G9" s="23"/>
    </row>
    <row r="10" spans="1:13" x14ac:dyDescent="0.3">
      <c r="A10" s="178" t="s">
        <v>144</v>
      </c>
      <c r="B10" s="178"/>
      <c r="C10" s="178"/>
      <c r="D10" s="178"/>
      <c r="E10" s="178"/>
      <c r="F10" s="178"/>
      <c r="G10" s="178"/>
    </row>
    <row r="11" spans="1:13" x14ac:dyDescent="0.3">
      <c r="A11" s="68"/>
      <c r="B11" s="68"/>
      <c r="C11" s="68"/>
      <c r="D11" s="68"/>
      <c r="E11" s="68"/>
      <c r="F11" s="68"/>
      <c r="G11" s="68"/>
    </row>
    <row r="12" spans="1:13" s="72" customFormat="1" x14ac:dyDescent="0.3">
      <c r="A12" s="69" t="s">
        <v>140</v>
      </c>
      <c r="B12" s="70"/>
      <c r="C12" s="70"/>
      <c r="D12" s="70"/>
      <c r="E12" s="70"/>
      <c r="F12" s="71"/>
      <c r="G12" s="71"/>
    </row>
    <row r="13" spans="1:13" s="19" customFormat="1" ht="28.95" customHeight="1" x14ac:dyDescent="0.3">
      <c r="A13" s="18" t="s">
        <v>91</v>
      </c>
      <c r="B13" s="18" t="s">
        <v>192</v>
      </c>
      <c r="C13" s="18" t="s">
        <v>147</v>
      </c>
      <c r="D13" s="18" t="s">
        <v>148</v>
      </c>
      <c r="E13" s="18" t="s">
        <v>146</v>
      </c>
      <c r="F13" s="24" t="s">
        <v>111</v>
      </c>
      <c r="G13" s="24" t="s">
        <v>112</v>
      </c>
    </row>
    <row r="14" spans="1:13" s="16" customFormat="1" ht="8.25" customHeight="1" thickBot="1" x14ac:dyDescent="0.25">
      <c r="A14" s="45">
        <v>1</v>
      </c>
      <c r="B14" s="45">
        <v>2</v>
      </c>
      <c r="C14" s="45">
        <v>3</v>
      </c>
      <c r="D14" s="45">
        <v>4</v>
      </c>
      <c r="E14" s="45">
        <v>5</v>
      </c>
      <c r="F14" s="46" t="s">
        <v>77</v>
      </c>
      <c r="G14" s="46" t="s">
        <v>78</v>
      </c>
    </row>
    <row r="15" spans="1:13" ht="18" customHeight="1" thickTop="1" x14ac:dyDescent="0.3">
      <c r="A15" s="104" t="s">
        <v>0</v>
      </c>
      <c r="B15" s="105"/>
      <c r="C15" s="105"/>
      <c r="D15" s="105"/>
      <c r="E15" s="105"/>
      <c r="F15" s="105"/>
      <c r="G15" s="106"/>
    </row>
    <row r="16" spans="1:13" ht="18" customHeight="1" x14ac:dyDescent="0.3">
      <c r="A16" s="86" t="s">
        <v>1</v>
      </c>
      <c r="B16" s="82">
        <v>787975.38</v>
      </c>
      <c r="C16" s="82">
        <v>2320578</v>
      </c>
      <c r="D16" s="82">
        <v>2320578</v>
      </c>
      <c r="E16" s="82">
        <v>842720.72</v>
      </c>
      <c r="F16" s="100">
        <v>106.95</v>
      </c>
      <c r="G16" s="107">
        <v>36.32</v>
      </c>
    </row>
    <row r="17" spans="1:9" ht="18" customHeight="1" x14ac:dyDescent="0.3">
      <c r="A17" s="86" t="s">
        <v>12</v>
      </c>
      <c r="B17" s="82">
        <v>871410.41</v>
      </c>
      <c r="C17" s="82">
        <v>1731570</v>
      </c>
      <c r="D17" s="82">
        <v>1731570</v>
      </c>
      <c r="E17" s="82">
        <v>821633.27</v>
      </c>
      <c r="F17" s="100">
        <v>94.29</v>
      </c>
      <c r="G17" s="107">
        <v>47.45</v>
      </c>
    </row>
    <row r="18" spans="1:9" x14ac:dyDescent="0.3">
      <c r="A18" s="86" t="s">
        <v>55</v>
      </c>
      <c r="B18" s="82">
        <v>8650.8799999999992</v>
      </c>
      <c r="C18" s="82">
        <v>589008</v>
      </c>
      <c r="D18" s="82">
        <v>589008</v>
      </c>
      <c r="E18" s="100">
        <v>855</v>
      </c>
      <c r="F18" s="100">
        <v>9.8800000000000008</v>
      </c>
      <c r="G18" s="107">
        <v>0.15</v>
      </c>
      <c r="I18" s="17"/>
    </row>
    <row r="19" spans="1:9" x14ac:dyDescent="0.3">
      <c r="A19" s="108" t="s">
        <v>184</v>
      </c>
      <c r="B19" s="91">
        <v>-92085.91</v>
      </c>
      <c r="C19" s="109"/>
      <c r="D19" s="109"/>
      <c r="E19" s="91">
        <v>20232.45</v>
      </c>
      <c r="F19" s="102">
        <v>-21.97</v>
      </c>
      <c r="G19" s="110"/>
    </row>
    <row r="20" spans="1:9" x14ac:dyDescent="0.3">
      <c r="A20" s="104" t="s">
        <v>185</v>
      </c>
      <c r="B20" s="105"/>
      <c r="C20" s="105"/>
      <c r="D20" s="105"/>
      <c r="E20" s="105"/>
      <c r="F20" s="105"/>
      <c r="G20" s="106"/>
    </row>
    <row r="21" spans="1:9" x14ac:dyDescent="0.3">
      <c r="A21" s="86" t="s">
        <v>186</v>
      </c>
      <c r="B21" s="82">
        <v>787975.38</v>
      </c>
      <c r="C21" s="82">
        <v>2320578</v>
      </c>
      <c r="D21" s="82">
        <v>2320578</v>
      </c>
      <c r="E21" s="82">
        <v>842720.72</v>
      </c>
      <c r="F21" s="100">
        <v>106.95</v>
      </c>
      <c r="G21" s="107">
        <v>36.32</v>
      </c>
      <c r="I21" s="17"/>
    </row>
    <row r="22" spans="1:9" x14ac:dyDescent="0.3">
      <c r="A22" s="86" t="s">
        <v>187</v>
      </c>
      <c r="B22" s="82">
        <v>880061.29</v>
      </c>
      <c r="C22" s="82">
        <v>2320578</v>
      </c>
      <c r="D22" s="82">
        <v>2320578</v>
      </c>
      <c r="E22" s="82">
        <v>822488.27</v>
      </c>
      <c r="F22" s="100">
        <v>93.46</v>
      </c>
      <c r="G22" s="107">
        <v>35.44</v>
      </c>
    </row>
    <row r="23" spans="1:9" x14ac:dyDescent="0.3">
      <c r="A23" s="108" t="s">
        <v>188</v>
      </c>
      <c r="B23" s="91">
        <v>-92085.91</v>
      </c>
      <c r="C23" s="109"/>
      <c r="D23" s="109"/>
      <c r="E23" s="91">
        <v>20232.45</v>
      </c>
      <c r="F23" s="102">
        <v>-21.97</v>
      </c>
      <c r="G23" s="110"/>
    </row>
    <row r="24" spans="1:9" x14ac:dyDescent="0.3">
      <c r="A24" s="104" t="s">
        <v>189</v>
      </c>
      <c r="B24" s="105"/>
      <c r="C24" s="105"/>
      <c r="D24" s="105"/>
      <c r="E24" s="105"/>
      <c r="F24" s="105"/>
      <c r="G24" s="106"/>
      <c r="I24" s="17"/>
    </row>
    <row r="25" spans="1:9" x14ac:dyDescent="0.3">
      <c r="A25" s="86" t="s">
        <v>190</v>
      </c>
      <c r="B25" s="82">
        <v>17012.09</v>
      </c>
      <c r="C25" s="111"/>
      <c r="D25" s="111"/>
      <c r="E25" s="82">
        <v>-115689.87</v>
      </c>
      <c r="F25" s="100">
        <v>849.02</v>
      </c>
      <c r="G25" s="112"/>
      <c r="I25" s="17"/>
    </row>
    <row r="26" spans="1:9" x14ac:dyDescent="0.3">
      <c r="A26" s="92" t="s">
        <v>191</v>
      </c>
      <c r="B26" s="91">
        <v>-75073.820000000007</v>
      </c>
      <c r="C26" s="102">
        <v>0</v>
      </c>
      <c r="D26" s="102">
        <v>0</v>
      </c>
      <c r="E26" s="91">
        <v>-95457.42</v>
      </c>
      <c r="F26" s="102">
        <v>103.24</v>
      </c>
      <c r="G26" s="113">
        <v>0</v>
      </c>
      <c r="I26" s="17"/>
    </row>
    <row r="27" spans="1:9" ht="3.75" customHeight="1" x14ac:dyDescent="0.3"/>
    <row r="28" spans="1:9" ht="1.5" customHeight="1" x14ac:dyDescent="0.3"/>
    <row r="30" spans="1:9" x14ac:dyDescent="0.3">
      <c r="I30" s="17"/>
    </row>
    <row r="31" spans="1:9" x14ac:dyDescent="0.3">
      <c r="I31" s="17"/>
    </row>
    <row r="32" spans="1:9" ht="18" customHeight="1" x14ac:dyDescent="0.3">
      <c r="I32" s="17"/>
    </row>
    <row r="33" spans="9:9" ht="9" customHeight="1" x14ac:dyDescent="0.3"/>
    <row r="34" spans="9:9" x14ac:dyDescent="0.3">
      <c r="I34" s="17"/>
    </row>
    <row r="35" spans="9:9" ht="29.4" customHeight="1" x14ac:dyDescent="0.3"/>
    <row r="36" spans="9:9" x14ac:dyDescent="0.3">
      <c r="I36" s="17"/>
    </row>
  </sheetData>
  <mergeCells count="6">
    <mergeCell ref="A10:G10"/>
    <mergeCell ref="A1:G1"/>
    <mergeCell ref="A2:G2"/>
    <mergeCell ref="A3:G3"/>
    <mergeCell ref="A6:G6"/>
    <mergeCell ref="A8:G8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83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8"/>
  <sheetViews>
    <sheetView showGridLines="0" zoomScaleNormal="100" workbookViewId="0">
      <selection activeCell="D14" sqref="D14"/>
    </sheetView>
  </sheetViews>
  <sheetFormatPr defaultColWidth="9.109375" defaultRowHeight="13.2" x14ac:dyDescent="0.25"/>
  <cols>
    <col min="1" max="1" width="87.109375" style="1" bestFit="1" customWidth="1"/>
    <col min="2" max="2" width="14.6640625" style="1" bestFit="1" customWidth="1"/>
    <col min="3" max="3" width="15.109375" style="1" bestFit="1" customWidth="1"/>
    <col min="4" max="4" width="15.6640625" style="1" bestFit="1" customWidth="1"/>
    <col min="5" max="5" width="14.6640625" style="1" bestFit="1" customWidth="1"/>
    <col min="6" max="6" width="10.109375" style="123" bestFit="1" customWidth="1"/>
    <col min="7" max="7" width="8.5546875" style="124" bestFit="1" customWidth="1"/>
    <col min="8" max="16384" width="9.109375" style="1"/>
  </cols>
  <sheetData>
    <row r="1" spans="1:8" s="3" customFormat="1" ht="15.6" x14ac:dyDescent="0.3">
      <c r="A1" s="182" t="s">
        <v>79</v>
      </c>
      <c r="B1" s="182"/>
      <c r="C1" s="182"/>
      <c r="D1" s="182"/>
      <c r="E1" s="182"/>
      <c r="F1" s="182"/>
      <c r="G1" s="182"/>
    </row>
    <row r="2" spans="1:8" s="3" customFormat="1" ht="7.5" customHeight="1" x14ac:dyDescent="0.3">
      <c r="A2" s="2"/>
      <c r="B2" s="2"/>
      <c r="C2" s="2"/>
      <c r="D2" s="2"/>
      <c r="E2" s="2"/>
      <c r="F2" s="125"/>
      <c r="G2" s="114"/>
    </row>
    <row r="3" spans="1:8" s="3" customFormat="1" ht="15.6" x14ac:dyDescent="0.3">
      <c r="A3" s="183" t="s">
        <v>149</v>
      </c>
      <c r="B3" s="183"/>
      <c r="C3" s="183"/>
      <c r="D3" s="183"/>
      <c r="E3" s="183"/>
      <c r="F3" s="183"/>
      <c r="G3" s="183"/>
    </row>
    <row r="4" spans="1:8" s="3" customFormat="1" ht="6.75" customHeight="1" x14ac:dyDescent="0.3">
      <c r="F4" s="126"/>
      <c r="G4" s="115"/>
    </row>
    <row r="5" spans="1:8" s="3" customFormat="1" ht="15.6" x14ac:dyDescent="0.3">
      <c r="A5" s="73" t="s">
        <v>0</v>
      </c>
      <c r="F5" s="126"/>
      <c r="G5" s="115"/>
    </row>
    <row r="6" spans="1:8" s="3" customFormat="1" ht="11.25" customHeight="1" x14ac:dyDescent="0.3">
      <c r="A6" s="37"/>
      <c r="F6" s="126"/>
      <c r="G6" s="115"/>
    </row>
    <row r="7" spans="1:8" s="67" customFormat="1" ht="15.6" x14ac:dyDescent="0.3">
      <c r="A7" s="184" t="s">
        <v>135</v>
      </c>
      <c r="B7" s="184"/>
      <c r="C7" s="184"/>
      <c r="D7" s="184"/>
      <c r="E7" s="184"/>
      <c r="F7" s="184"/>
      <c r="G7" s="184"/>
    </row>
    <row r="8" spans="1:8" ht="6.75" customHeight="1" x14ac:dyDescent="0.25">
      <c r="A8" s="28"/>
      <c r="B8" s="28"/>
      <c r="C8" s="28"/>
      <c r="D8" s="28"/>
      <c r="E8" s="28"/>
      <c r="F8" s="127"/>
      <c r="G8" s="116"/>
    </row>
    <row r="9" spans="1:8" ht="52.8" x14ac:dyDescent="0.25">
      <c r="A9" s="36" t="s">
        <v>76</v>
      </c>
      <c r="B9" s="18" t="str">
        <f>'Sažetak '!B13</f>
        <v>Ostvarenje / izvršenje 
01.01.-30.06.2025.</v>
      </c>
      <c r="C9" s="18" t="str">
        <f>'Sažetak '!C13</f>
        <v>Izvorni plan 
2026.</v>
      </c>
      <c r="D9" s="18" t="str">
        <f>'Sažetak '!D13</f>
        <v>Tekući plan 
2026.</v>
      </c>
      <c r="E9" s="18" t="str">
        <f>'Sažetak '!E13</f>
        <v>Ostvarenje / izvršenje 
01.01.-30.06.2026.</v>
      </c>
      <c r="F9" s="117" t="s">
        <v>111</v>
      </c>
      <c r="G9" s="117" t="s">
        <v>112</v>
      </c>
    </row>
    <row r="10" spans="1:8" s="4" customFormat="1" ht="10.199999999999999" x14ac:dyDescent="0.2">
      <c r="A10" s="35">
        <v>1</v>
      </c>
      <c r="B10" s="35">
        <v>2</v>
      </c>
      <c r="C10" s="35">
        <v>3</v>
      </c>
      <c r="D10" s="35">
        <v>4</v>
      </c>
      <c r="E10" s="35">
        <v>5</v>
      </c>
      <c r="F10" s="128" t="s">
        <v>77</v>
      </c>
      <c r="G10" s="118" t="s">
        <v>78</v>
      </c>
    </row>
    <row r="11" spans="1:8" x14ac:dyDescent="0.25">
      <c r="A11" s="7" t="s">
        <v>1</v>
      </c>
      <c r="B11" s="57">
        <f>B12+B19+B22+B25+B31</f>
        <v>787975.38000000012</v>
      </c>
      <c r="C11" s="57">
        <f>C12+C19+C22+C25+C31</f>
        <v>2320578</v>
      </c>
      <c r="D11" s="57">
        <f>D12+D19+D22+D25+D31</f>
        <v>2320578</v>
      </c>
      <c r="E11" s="57">
        <f>E12+E19+E22+E25+E31</f>
        <v>842720.72</v>
      </c>
      <c r="F11" s="119">
        <f>IFERROR(E11/B11*100,"-")</f>
        <v>106.94759524085636</v>
      </c>
      <c r="G11" s="119">
        <f>IFERROR(E11/D11*100,"-")</f>
        <v>36.315121491283634</v>
      </c>
      <c r="H11" s="47"/>
    </row>
    <row r="12" spans="1:8" x14ac:dyDescent="0.25">
      <c r="A12" s="130" t="s">
        <v>2</v>
      </c>
      <c r="B12" s="131">
        <f>B13+B16</f>
        <v>713334.67</v>
      </c>
      <c r="C12" s="131">
        <v>2184756</v>
      </c>
      <c r="D12" s="131">
        <v>2184756</v>
      </c>
      <c r="E12" s="131">
        <f>E13+E16</f>
        <v>772596.03</v>
      </c>
      <c r="F12" s="132">
        <f t="shared" ref="F12:F34" si="0">IFERROR(E12/B12*100,"-")</f>
        <v>108.30765172257783</v>
      </c>
      <c r="G12" s="132">
        <f t="shared" ref="G12:G34" si="1">IFERROR(E12/D12*100,"-")</f>
        <v>35.363035048307459</v>
      </c>
      <c r="H12" s="47"/>
    </row>
    <row r="13" spans="1:8" x14ac:dyDescent="0.25">
      <c r="A13" s="133" t="s">
        <v>122</v>
      </c>
      <c r="B13" s="131">
        <f>B14+B15</f>
        <v>663750.05000000005</v>
      </c>
      <c r="C13" s="131">
        <f t="shared" ref="C13:D13" si="2">C14+C15</f>
        <v>0</v>
      </c>
      <c r="D13" s="131">
        <f t="shared" si="2"/>
        <v>0</v>
      </c>
      <c r="E13" s="131">
        <f t="shared" ref="E13" si="3">E14+E15</f>
        <v>733834.27</v>
      </c>
      <c r="F13" s="132">
        <f t="shared" si="0"/>
        <v>110.55882707654787</v>
      </c>
      <c r="G13" s="132" t="str">
        <f t="shared" si="1"/>
        <v>-</v>
      </c>
      <c r="H13" s="47"/>
    </row>
    <row r="14" spans="1:8" x14ac:dyDescent="0.25">
      <c r="A14" s="134" t="s">
        <v>123</v>
      </c>
      <c r="B14" s="135">
        <v>663750.05000000005</v>
      </c>
      <c r="C14" s="137">
        <v>0</v>
      </c>
      <c r="D14" s="137">
        <v>0</v>
      </c>
      <c r="E14" s="135">
        <v>719706.51</v>
      </c>
      <c r="F14" s="136">
        <f t="shared" si="0"/>
        <v>108.4303511540225</v>
      </c>
      <c r="G14" s="132" t="str">
        <f t="shared" si="1"/>
        <v>-</v>
      </c>
      <c r="H14" s="47"/>
    </row>
    <row r="15" spans="1:8" x14ac:dyDescent="0.25">
      <c r="A15" s="134" t="s">
        <v>124</v>
      </c>
      <c r="B15" s="137">
        <v>0</v>
      </c>
      <c r="C15" s="137">
        <v>0</v>
      </c>
      <c r="D15" s="137">
        <v>0</v>
      </c>
      <c r="E15" s="137">
        <v>14127.76</v>
      </c>
      <c r="F15" s="136" t="str">
        <f t="shared" si="0"/>
        <v>-</v>
      </c>
      <c r="G15" s="132" t="str">
        <f t="shared" si="1"/>
        <v>-</v>
      </c>
      <c r="H15" s="47"/>
    </row>
    <row r="16" spans="1:8" x14ac:dyDescent="0.25">
      <c r="A16" s="133" t="s">
        <v>132</v>
      </c>
      <c r="B16" s="131">
        <f>B17+B18</f>
        <v>49584.62</v>
      </c>
      <c r="C16" s="131">
        <f t="shared" ref="C16:D16" si="4">C17+C18</f>
        <v>0</v>
      </c>
      <c r="D16" s="131">
        <f t="shared" si="4"/>
        <v>0</v>
      </c>
      <c r="E16" s="131">
        <f>E17+E18</f>
        <v>38761.760000000002</v>
      </c>
      <c r="F16" s="136">
        <f t="shared" si="0"/>
        <v>78.172949596064271</v>
      </c>
      <c r="G16" s="132" t="str">
        <f t="shared" si="1"/>
        <v>-</v>
      </c>
      <c r="H16" s="47"/>
    </row>
    <row r="17" spans="1:8" x14ac:dyDescent="0.25">
      <c r="A17" s="134" t="s">
        <v>133</v>
      </c>
      <c r="B17" s="137">
        <v>33315.360000000001</v>
      </c>
      <c r="C17" s="137">
        <v>0</v>
      </c>
      <c r="D17" s="137">
        <v>0</v>
      </c>
      <c r="E17" s="137">
        <v>12444.97</v>
      </c>
      <c r="F17" s="136">
        <f t="shared" si="0"/>
        <v>37.355051843954257</v>
      </c>
      <c r="G17" s="132" t="str">
        <f t="shared" si="1"/>
        <v>-</v>
      </c>
      <c r="H17" s="47"/>
    </row>
    <row r="18" spans="1:8" x14ac:dyDescent="0.25">
      <c r="A18" s="134" t="s">
        <v>134</v>
      </c>
      <c r="B18" s="137">
        <v>16269.26</v>
      </c>
      <c r="C18" s="137">
        <v>0</v>
      </c>
      <c r="D18" s="137">
        <v>0</v>
      </c>
      <c r="E18" s="135">
        <v>26316.79</v>
      </c>
      <c r="F18" s="136">
        <f t="shared" si="0"/>
        <v>161.75775665273036</v>
      </c>
      <c r="G18" s="132" t="str">
        <f t="shared" si="1"/>
        <v>-</v>
      </c>
      <c r="H18" s="47"/>
    </row>
    <row r="19" spans="1:8" x14ac:dyDescent="0.25">
      <c r="A19" s="130" t="s">
        <v>3</v>
      </c>
      <c r="B19" s="131">
        <f>B20</f>
        <v>217.81</v>
      </c>
      <c r="C19" s="131">
        <v>530</v>
      </c>
      <c r="D19" s="131">
        <v>530</v>
      </c>
      <c r="E19" s="131">
        <f t="shared" ref="E19" si="5">E20</f>
        <v>202.51</v>
      </c>
      <c r="F19" s="132">
        <f t="shared" si="0"/>
        <v>92.975529130893904</v>
      </c>
      <c r="G19" s="132">
        <f t="shared" si="1"/>
        <v>38.20943396226415</v>
      </c>
      <c r="H19" s="47"/>
    </row>
    <row r="20" spans="1:8" x14ac:dyDescent="0.25">
      <c r="A20" s="133" t="s">
        <v>4</v>
      </c>
      <c r="B20" s="131">
        <f>SUM(B21:B21)</f>
        <v>217.81</v>
      </c>
      <c r="C20" s="131">
        <f t="shared" ref="C20:D20" si="6">SUM(C21:C21)</f>
        <v>0</v>
      </c>
      <c r="D20" s="131">
        <f t="shared" si="6"/>
        <v>0</v>
      </c>
      <c r="E20" s="131">
        <f t="shared" ref="E20" si="7">SUM(E21:E21)</f>
        <v>202.51</v>
      </c>
      <c r="F20" s="132">
        <f t="shared" si="0"/>
        <v>92.975529130893904</v>
      </c>
      <c r="G20" s="132" t="str">
        <f t="shared" si="1"/>
        <v>-</v>
      </c>
      <c r="H20" s="47"/>
    </row>
    <row r="21" spans="1:8" x14ac:dyDescent="0.25">
      <c r="A21" s="134" t="s">
        <v>5</v>
      </c>
      <c r="B21" s="135">
        <v>217.81</v>
      </c>
      <c r="C21" s="137">
        <v>0</v>
      </c>
      <c r="D21" s="137">
        <v>0</v>
      </c>
      <c r="E21" s="135">
        <v>202.51</v>
      </c>
      <c r="F21" s="136">
        <f t="shared" si="0"/>
        <v>92.975529130893904</v>
      </c>
      <c r="G21" s="132" t="str">
        <f t="shared" si="1"/>
        <v>-</v>
      </c>
      <c r="H21" s="47"/>
    </row>
    <row r="22" spans="1:8" x14ac:dyDescent="0.25">
      <c r="A22" s="130" t="s">
        <v>6</v>
      </c>
      <c r="B22" s="131">
        <f>B23</f>
        <v>10649.18</v>
      </c>
      <c r="C22" s="131">
        <v>30000</v>
      </c>
      <c r="D22" s="131">
        <v>30000</v>
      </c>
      <c r="E22" s="131">
        <f t="shared" ref="E22:E23" si="8">E23</f>
        <v>5758.35</v>
      </c>
      <c r="F22" s="132">
        <f t="shared" si="0"/>
        <v>54.073177465307189</v>
      </c>
      <c r="G22" s="132">
        <f t="shared" si="1"/>
        <v>19.194500000000001</v>
      </c>
      <c r="H22" s="47"/>
    </row>
    <row r="23" spans="1:8" x14ac:dyDescent="0.25">
      <c r="A23" s="133" t="s">
        <v>7</v>
      </c>
      <c r="B23" s="131">
        <f>B24</f>
        <v>10649.18</v>
      </c>
      <c r="C23" s="131">
        <v>0</v>
      </c>
      <c r="D23" s="131">
        <v>0</v>
      </c>
      <c r="E23" s="131">
        <f t="shared" si="8"/>
        <v>5758.35</v>
      </c>
      <c r="F23" s="132">
        <f t="shared" si="0"/>
        <v>54.073177465307189</v>
      </c>
      <c r="G23" s="132" t="str">
        <f t="shared" si="1"/>
        <v>-</v>
      </c>
      <c r="H23" s="47"/>
    </row>
    <row r="24" spans="1:8" x14ac:dyDescent="0.25">
      <c r="A24" s="134" t="s">
        <v>8</v>
      </c>
      <c r="B24" s="135">
        <v>10649.18</v>
      </c>
      <c r="C24" s="137">
        <v>0</v>
      </c>
      <c r="D24" s="137">
        <v>0</v>
      </c>
      <c r="E24" s="135">
        <v>5758.35</v>
      </c>
      <c r="F24" s="136">
        <f t="shared" si="0"/>
        <v>54.073177465307189</v>
      </c>
      <c r="G24" s="132" t="str">
        <f t="shared" si="1"/>
        <v>-</v>
      </c>
      <c r="H24" s="47"/>
    </row>
    <row r="25" spans="1:8" ht="26.4" x14ac:dyDescent="0.25">
      <c r="A25" s="130" t="s">
        <v>118</v>
      </c>
      <c r="B25" s="131">
        <f>B26+B29</f>
        <v>5749.1900000000005</v>
      </c>
      <c r="C25" s="131">
        <v>9670</v>
      </c>
      <c r="D25" s="131">
        <v>9670</v>
      </c>
      <c r="E25" s="131">
        <f t="shared" ref="E25" si="9">E26+E29</f>
        <v>5456</v>
      </c>
      <c r="F25" s="132">
        <f t="shared" si="0"/>
        <v>94.900325089273437</v>
      </c>
      <c r="G25" s="132">
        <f t="shared" si="1"/>
        <v>56.421923474663906</v>
      </c>
      <c r="H25" s="47"/>
    </row>
    <row r="26" spans="1:8" x14ac:dyDescent="0.25">
      <c r="A26" s="133" t="s">
        <v>9</v>
      </c>
      <c r="B26" s="131">
        <f>B27+B28</f>
        <v>3949.19</v>
      </c>
      <c r="C26" s="131">
        <f t="shared" ref="C26:E26" si="10">C27+C28</f>
        <v>0</v>
      </c>
      <c r="D26" s="131">
        <f t="shared" si="10"/>
        <v>0</v>
      </c>
      <c r="E26" s="131">
        <f t="shared" si="10"/>
        <v>3416</v>
      </c>
      <c r="F26" s="132">
        <f t="shared" si="0"/>
        <v>86.498750376659515</v>
      </c>
      <c r="G26" s="132" t="str">
        <f t="shared" si="1"/>
        <v>-</v>
      </c>
      <c r="H26" s="47"/>
    </row>
    <row r="27" spans="1:8" x14ac:dyDescent="0.25">
      <c r="A27" s="134" t="s">
        <v>125</v>
      </c>
      <c r="B27" s="137">
        <v>959.56</v>
      </c>
      <c r="C27" s="137">
        <v>0</v>
      </c>
      <c r="D27" s="137">
        <v>0</v>
      </c>
      <c r="E27" s="137">
        <v>0</v>
      </c>
      <c r="F27" s="132">
        <f t="shared" si="0"/>
        <v>0</v>
      </c>
      <c r="G27" s="132" t="str">
        <f t="shared" si="1"/>
        <v>-</v>
      </c>
      <c r="H27" s="47"/>
    </row>
    <row r="28" spans="1:8" x14ac:dyDescent="0.25">
      <c r="A28" s="134" t="s">
        <v>10</v>
      </c>
      <c r="B28" s="137">
        <v>2989.63</v>
      </c>
      <c r="C28" s="137">
        <v>0</v>
      </c>
      <c r="D28" s="137">
        <v>0</v>
      </c>
      <c r="E28" s="135">
        <v>3416</v>
      </c>
      <c r="F28" s="136">
        <f t="shared" si="0"/>
        <v>114.26163103795453</v>
      </c>
      <c r="G28" s="132" t="str">
        <f t="shared" si="1"/>
        <v>-</v>
      </c>
      <c r="H28" s="47"/>
    </row>
    <row r="29" spans="1:8" ht="26.4" x14ac:dyDescent="0.25">
      <c r="A29" s="133" t="s">
        <v>119</v>
      </c>
      <c r="B29" s="131">
        <f>B30</f>
        <v>1800</v>
      </c>
      <c r="C29" s="131">
        <f t="shared" ref="C29:D29" si="11">C30</f>
        <v>0</v>
      </c>
      <c r="D29" s="131">
        <f t="shared" si="11"/>
        <v>0</v>
      </c>
      <c r="E29" s="131">
        <f>E30</f>
        <v>2040</v>
      </c>
      <c r="F29" s="132">
        <f t="shared" si="0"/>
        <v>113.33333333333333</v>
      </c>
      <c r="G29" s="132" t="str">
        <f t="shared" si="1"/>
        <v>-</v>
      </c>
      <c r="H29" s="47"/>
    </row>
    <row r="30" spans="1:8" x14ac:dyDescent="0.25">
      <c r="A30" s="134" t="s">
        <v>113</v>
      </c>
      <c r="B30" s="135">
        <v>1800</v>
      </c>
      <c r="C30" s="137">
        <v>0</v>
      </c>
      <c r="D30" s="137">
        <v>0</v>
      </c>
      <c r="E30" s="137">
        <v>2040</v>
      </c>
      <c r="F30" s="136">
        <f t="shared" si="0"/>
        <v>113.33333333333333</v>
      </c>
      <c r="G30" s="132" t="str">
        <f t="shared" si="1"/>
        <v>-</v>
      </c>
      <c r="H30" s="47"/>
    </row>
    <row r="31" spans="1:8" x14ac:dyDescent="0.25">
      <c r="A31" s="130" t="s">
        <v>126</v>
      </c>
      <c r="B31" s="138">
        <f>B32</f>
        <v>58024.53</v>
      </c>
      <c r="C31" s="131">
        <v>95622</v>
      </c>
      <c r="D31" s="131">
        <v>95622</v>
      </c>
      <c r="E31" s="138">
        <f>E32</f>
        <v>58707.83</v>
      </c>
      <c r="F31" s="132">
        <f t="shared" si="0"/>
        <v>101.17760540240481</v>
      </c>
      <c r="G31" s="132">
        <f t="shared" si="1"/>
        <v>61.395735291041809</v>
      </c>
      <c r="H31" s="47"/>
    </row>
    <row r="32" spans="1:8" x14ac:dyDescent="0.25">
      <c r="A32" s="133" t="s">
        <v>129</v>
      </c>
      <c r="B32" s="131">
        <f>B33+B34</f>
        <v>58024.53</v>
      </c>
      <c r="C32" s="131">
        <f t="shared" ref="C32:D32" si="12">C33+C34</f>
        <v>0</v>
      </c>
      <c r="D32" s="131">
        <f t="shared" si="12"/>
        <v>0</v>
      </c>
      <c r="E32" s="131">
        <f>E33+E34</f>
        <v>58707.83</v>
      </c>
      <c r="F32" s="132">
        <f t="shared" si="0"/>
        <v>101.17760540240481</v>
      </c>
      <c r="G32" s="132" t="str">
        <f t="shared" si="1"/>
        <v>-</v>
      </c>
      <c r="H32" s="47"/>
    </row>
    <row r="33" spans="1:8" x14ac:dyDescent="0.25">
      <c r="A33" s="134" t="s">
        <v>130</v>
      </c>
      <c r="B33" s="135">
        <v>51867.25</v>
      </c>
      <c r="C33" s="137">
        <v>0</v>
      </c>
      <c r="D33" s="137">
        <v>0</v>
      </c>
      <c r="E33" s="135">
        <v>57852.83</v>
      </c>
      <c r="F33" s="136">
        <f t="shared" si="0"/>
        <v>111.5401915466889</v>
      </c>
      <c r="G33" s="132" t="str">
        <f t="shared" si="1"/>
        <v>-</v>
      </c>
      <c r="H33" s="47"/>
    </row>
    <row r="34" spans="1:8" x14ac:dyDescent="0.25">
      <c r="A34" s="134" t="s">
        <v>131</v>
      </c>
      <c r="B34" s="137">
        <v>6157.28</v>
      </c>
      <c r="C34" s="137">
        <v>0</v>
      </c>
      <c r="D34" s="137">
        <v>0</v>
      </c>
      <c r="E34" s="137">
        <v>855</v>
      </c>
      <c r="F34" s="136">
        <f t="shared" si="0"/>
        <v>13.886001611101007</v>
      </c>
      <c r="G34" s="132" t="str">
        <f t="shared" si="1"/>
        <v>-</v>
      </c>
      <c r="H34" s="47"/>
    </row>
    <row r="35" spans="1:8" x14ac:dyDescent="0.25">
      <c r="A35" s="32"/>
      <c r="B35" s="58"/>
      <c r="C35" s="58"/>
      <c r="D35" s="58"/>
      <c r="E35" s="58"/>
      <c r="F35" s="121"/>
      <c r="G35" s="121"/>
      <c r="H35" s="47"/>
    </row>
    <row r="36" spans="1:8" x14ac:dyDescent="0.25">
      <c r="A36" s="38" t="s">
        <v>11</v>
      </c>
      <c r="B36" s="59">
        <f>B11</f>
        <v>787975.38000000012</v>
      </c>
      <c r="C36" s="59">
        <f>C11</f>
        <v>2320578</v>
      </c>
      <c r="D36" s="59">
        <f>D11</f>
        <v>2320578</v>
      </c>
      <c r="E36" s="59">
        <f>E11</f>
        <v>842720.72</v>
      </c>
      <c r="F36" s="122">
        <f t="shared" ref="F36" si="13">IFERROR(E36/B36*100,"-")</f>
        <v>106.94759524085636</v>
      </c>
      <c r="G36" s="122">
        <f t="shared" ref="G36" si="14">IFERROR(E36/D36*100,"-")</f>
        <v>36.315121491283634</v>
      </c>
      <c r="H36" s="47"/>
    </row>
    <row r="37" spans="1:8" x14ac:dyDescent="0.25">
      <c r="A37" s="33"/>
      <c r="B37" s="60"/>
      <c r="C37" s="60"/>
      <c r="D37" s="60"/>
      <c r="E37" s="60"/>
      <c r="F37" s="129"/>
      <c r="G37" s="116"/>
      <c r="H37" s="47"/>
    </row>
    <row r="38" spans="1:8" x14ac:dyDescent="0.25">
      <c r="A38" s="33"/>
      <c r="B38" s="60"/>
      <c r="C38" s="60"/>
      <c r="D38" s="60"/>
      <c r="E38" s="60"/>
      <c r="F38" s="129"/>
      <c r="G38" s="116"/>
      <c r="H38" s="47"/>
    </row>
    <row r="39" spans="1:8" x14ac:dyDescent="0.25">
      <c r="A39" s="7" t="s">
        <v>12</v>
      </c>
      <c r="B39" s="57">
        <f>B40+B49+B79+B82+B83</f>
        <v>871410.40999999992</v>
      </c>
      <c r="C39" s="57">
        <f>C40+C49+C79+C82+C83</f>
        <v>1731570</v>
      </c>
      <c r="D39" s="57">
        <f>D40+D49+D79+D82+D83</f>
        <v>1731570</v>
      </c>
      <c r="E39" s="57">
        <f>E40+E49+E79+E82+E83</f>
        <v>821633.2699999999</v>
      </c>
      <c r="F39" s="119">
        <f t="shared" ref="F39:G81" si="15">IFERROR(E39/B39*100,"-")</f>
        <v>94.287750131422001</v>
      </c>
      <c r="G39" s="119">
        <f t="shared" ref="G39:G82" si="16">IFERROR(E39/D39*100,"-")</f>
        <v>47.450190867247635</v>
      </c>
      <c r="H39" s="47"/>
    </row>
    <row r="40" spans="1:8" s="5" customFormat="1" x14ac:dyDescent="0.25">
      <c r="A40" s="130" t="s">
        <v>13</v>
      </c>
      <c r="B40" s="131">
        <f>B41+B45+B47</f>
        <v>750192.33</v>
      </c>
      <c r="C40" s="131">
        <v>1435675</v>
      </c>
      <c r="D40" s="131">
        <v>1435675</v>
      </c>
      <c r="E40" s="131">
        <f>E41+E45+E47</f>
        <v>702212.39999999991</v>
      </c>
      <c r="F40" s="132">
        <f t="shared" si="15"/>
        <v>93.604316109176949</v>
      </c>
      <c r="G40" s="132">
        <f t="shared" si="16"/>
        <v>48.911654796524282</v>
      </c>
      <c r="H40" s="47"/>
    </row>
    <row r="41" spans="1:8" s="5" customFormat="1" x14ac:dyDescent="0.25">
      <c r="A41" s="133" t="s">
        <v>14</v>
      </c>
      <c r="B41" s="131">
        <f>SUM(B42:B44)</f>
        <v>622230.05999999994</v>
      </c>
      <c r="C41" s="131">
        <f t="shared" ref="C41:E41" si="17">SUM(C42:C44)</f>
        <v>0</v>
      </c>
      <c r="D41" s="131">
        <f t="shared" si="17"/>
        <v>0</v>
      </c>
      <c r="E41" s="131">
        <f t="shared" si="17"/>
        <v>580063.79999999993</v>
      </c>
      <c r="F41" s="132">
        <f t="shared" si="15"/>
        <v>93.223365004255825</v>
      </c>
      <c r="G41" s="132" t="str">
        <f t="shared" si="16"/>
        <v>-</v>
      </c>
      <c r="H41" s="47"/>
    </row>
    <row r="42" spans="1:8" s="5" customFormat="1" x14ac:dyDescent="0.25">
      <c r="A42" s="134" t="s">
        <v>15</v>
      </c>
      <c r="B42" s="135">
        <v>610454.24</v>
      </c>
      <c r="C42" s="135">
        <v>0</v>
      </c>
      <c r="D42" s="135">
        <v>0</v>
      </c>
      <c r="E42" s="135">
        <v>562194.82999999996</v>
      </c>
      <c r="F42" s="136">
        <f t="shared" si="15"/>
        <v>92.094508181317565</v>
      </c>
      <c r="G42" s="132" t="str">
        <f t="shared" si="16"/>
        <v>-</v>
      </c>
      <c r="H42" s="47"/>
    </row>
    <row r="43" spans="1:8" x14ac:dyDescent="0.25">
      <c r="A43" s="134" t="s">
        <v>94</v>
      </c>
      <c r="B43" s="135">
        <v>4165.71</v>
      </c>
      <c r="C43" s="135">
        <v>0</v>
      </c>
      <c r="D43" s="135">
        <v>0</v>
      </c>
      <c r="E43" s="135">
        <v>8074.32</v>
      </c>
      <c r="F43" s="136">
        <f t="shared" si="15"/>
        <v>193.82818295080551</v>
      </c>
      <c r="G43" s="132" t="str">
        <f t="shared" si="16"/>
        <v>-</v>
      </c>
      <c r="H43" s="47"/>
    </row>
    <row r="44" spans="1:8" x14ac:dyDescent="0.25">
      <c r="A44" s="134" t="s">
        <v>127</v>
      </c>
      <c r="B44" s="135">
        <v>7610.11</v>
      </c>
      <c r="C44" s="135">
        <v>0</v>
      </c>
      <c r="D44" s="135">
        <v>0</v>
      </c>
      <c r="E44" s="135">
        <v>9794.65</v>
      </c>
      <c r="F44" s="136">
        <f t="shared" si="15"/>
        <v>128.70576115194129</v>
      </c>
      <c r="G44" s="132" t="str">
        <f t="shared" si="16"/>
        <v>-</v>
      </c>
      <c r="H44" s="47"/>
    </row>
    <row r="45" spans="1:8" x14ac:dyDescent="0.25">
      <c r="A45" s="133" t="s">
        <v>16</v>
      </c>
      <c r="B45" s="131">
        <f>B46</f>
        <v>25294.3</v>
      </c>
      <c r="C45" s="131">
        <f t="shared" ref="C45:E45" si="18">C46</f>
        <v>0</v>
      </c>
      <c r="D45" s="131">
        <f t="shared" si="18"/>
        <v>0</v>
      </c>
      <c r="E45" s="131">
        <f t="shared" si="18"/>
        <v>26312.92</v>
      </c>
      <c r="F45" s="132">
        <f>IFERROR(E45/B45*100,"-")</f>
        <v>104.02707329319254</v>
      </c>
      <c r="G45" s="132" t="str">
        <f>IFERROR(E45/D45*100,"-")</f>
        <v>-</v>
      </c>
      <c r="H45" s="47"/>
    </row>
    <row r="46" spans="1:8" x14ac:dyDescent="0.25">
      <c r="A46" s="134" t="s">
        <v>17</v>
      </c>
      <c r="B46" s="135">
        <v>25294.3</v>
      </c>
      <c r="C46" s="135">
        <v>0</v>
      </c>
      <c r="D46" s="135">
        <v>0</v>
      </c>
      <c r="E46" s="135">
        <v>26312.92</v>
      </c>
      <c r="F46" s="136">
        <f t="shared" si="15"/>
        <v>104.02707329319254</v>
      </c>
      <c r="G46" s="132" t="str">
        <f t="shared" si="16"/>
        <v>-</v>
      </c>
      <c r="H46" s="47"/>
    </row>
    <row r="47" spans="1:8" x14ac:dyDescent="0.25">
      <c r="A47" s="133" t="s">
        <v>18</v>
      </c>
      <c r="B47" s="131">
        <f>SUM(B48:B48)</f>
        <v>102667.97</v>
      </c>
      <c r="C47" s="131">
        <f t="shared" ref="C47:E47" si="19">SUM(C48:C48)</f>
        <v>0</v>
      </c>
      <c r="D47" s="131">
        <f t="shared" si="19"/>
        <v>0</v>
      </c>
      <c r="E47" s="131">
        <f t="shared" si="19"/>
        <v>95835.68</v>
      </c>
      <c r="F47" s="132">
        <f t="shared" si="15"/>
        <v>93.345256558593675</v>
      </c>
      <c r="G47" s="132" t="str">
        <f t="shared" si="16"/>
        <v>-</v>
      </c>
      <c r="H47" s="47"/>
    </row>
    <row r="48" spans="1:8" x14ac:dyDescent="0.25">
      <c r="A48" s="134" t="s">
        <v>19</v>
      </c>
      <c r="B48" s="135">
        <v>102667.97</v>
      </c>
      <c r="C48" s="135">
        <v>0</v>
      </c>
      <c r="D48" s="135">
        <v>0</v>
      </c>
      <c r="E48" s="135">
        <v>95835.68</v>
      </c>
      <c r="F48" s="136">
        <f t="shared" si="15"/>
        <v>93.345256558593675</v>
      </c>
      <c r="G48" s="132" t="str">
        <f t="shared" si="16"/>
        <v>-</v>
      </c>
      <c r="H48" s="47"/>
    </row>
    <row r="49" spans="1:8" x14ac:dyDescent="0.25">
      <c r="A49" s="130" t="s">
        <v>20</v>
      </c>
      <c r="B49" s="131">
        <f>B50+B55+B62+B72+B74</f>
        <v>120716.61</v>
      </c>
      <c r="C49" s="131">
        <v>266375</v>
      </c>
      <c r="D49" s="131">
        <v>266375</v>
      </c>
      <c r="E49" s="131">
        <f t="shared" ref="E49" si="20">E50+E55+E62+E72+E74</f>
        <v>119125.19999999998</v>
      </c>
      <c r="F49" s="132">
        <f t="shared" si="15"/>
        <v>98.681697572521273</v>
      </c>
      <c r="G49" s="132">
        <f t="shared" si="16"/>
        <v>44.720863444392293</v>
      </c>
      <c r="H49" s="47"/>
    </row>
    <row r="50" spans="1:8" x14ac:dyDescent="0.25">
      <c r="A50" s="133" t="s">
        <v>21</v>
      </c>
      <c r="B50" s="131">
        <f>SUM(B51:B54)</f>
        <v>35040.159999999996</v>
      </c>
      <c r="C50" s="131">
        <f t="shared" ref="C50:E50" si="21">SUM(C51:C54)</f>
        <v>0</v>
      </c>
      <c r="D50" s="131">
        <f t="shared" si="21"/>
        <v>0</v>
      </c>
      <c r="E50" s="131">
        <f t="shared" si="21"/>
        <v>33755.67</v>
      </c>
      <c r="F50" s="132">
        <f t="shared" si="15"/>
        <v>96.334234775183674</v>
      </c>
      <c r="G50" s="132" t="str">
        <f t="shared" si="15"/>
        <v>-</v>
      </c>
      <c r="H50" s="47"/>
    </row>
    <row r="51" spans="1:8" x14ac:dyDescent="0.25">
      <c r="A51" s="134" t="s">
        <v>22</v>
      </c>
      <c r="B51" s="135">
        <v>6592.65</v>
      </c>
      <c r="C51" s="135">
        <v>0</v>
      </c>
      <c r="D51" s="135">
        <v>0</v>
      </c>
      <c r="E51" s="135">
        <v>5122.5600000000004</v>
      </c>
      <c r="F51" s="136">
        <f t="shared" si="15"/>
        <v>77.701076198493794</v>
      </c>
      <c r="G51" s="132" t="str">
        <f t="shared" si="16"/>
        <v>-</v>
      </c>
      <c r="H51" s="47"/>
    </row>
    <row r="52" spans="1:8" x14ac:dyDescent="0.25">
      <c r="A52" s="134" t="s">
        <v>23</v>
      </c>
      <c r="B52" s="135">
        <v>27146.76</v>
      </c>
      <c r="C52" s="135">
        <v>0</v>
      </c>
      <c r="D52" s="135">
        <v>0</v>
      </c>
      <c r="E52" s="135">
        <v>26545.51</v>
      </c>
      <c r="F52" s="136">
        <f t="shared" si="15"/>
        <v>97.785186887864342</v>
      </c>
      <c r="G52" s="132" t="str">
        <f t="shared" si="16"/>
        <v>-</v>
      </c>
      <c r="H52" s="47"/>
    </row>
    <row r="53" spans="1:8" x14ac:dyDescent="0.25">
      <c r="A53" s="134" t="s">
        <v>24</v>
      </c>
      <c r="B53" s="135">
        <v>1300.75</v>
      </c>
      <c r="C53" s="135">
        <v>0</v>
      </c>
      <c r="D53" s="135">
        <v>0</v>
      </c>
      <c r="E53" s="135">
        <v>1355.6</v>
      </c>
      <c r="F53" s="136">
        <f t="shared" si="15"/>
        <v>104.21679800115318</v>
      </c>
      <c r="G53" s="132" t="str">
        <f t="shared" si="16"/>
        <v>-</v>
      </c>
      <c r="H53" s="47"/>
    </row>
    <row r="54" spans="1:8" x14ac:dyDescent="0.25">
      <c r="A54" s="134" t="s">
        <v>25</v>
      </c>
      <c r="B54" s="135">
        <v>0</v>
      </c>
      <c r="C54" s="135">
        <v>0</v>
      </c>
      <c r="D54" s="135">
        <v>0</v>
      </c>
      <c r="E54" s="135">
        <v>732</v>
      </c>
      <c r="F54" s="136" t="str">
        <f t="shared" si="15"/>
        <v>-</v>
      </c>
      <c r="G54" s="132" t="str">
        <f t="shared" si="16"/>
        <v>-</v>
      </c>
      <c r="H54" s="47"/>
    </row>
    <row r="55" spans="1:8" x14ac:dyDescent="0.25">
      <c r="A55" s="133" t="s">
        <v>26</v>
      </c>
      <c r="B55" s="131">
        <f>SUM(B56:B61)</f>
        <v>67737.41</v>
      </c>
      <c r="C55" s="131">
        <f t="shared" ref="C55:E55" si="22">SUM(C56:C61)</f>
        <v>0</v>
      </c>
      <c r="D55" s="131">
        <f t="shared" si="22"/>
        <v>0</v>
      </c>
      <c r="E55" s="131">
        <f t="shared" si="22"/>
        <v>66866.62999999999</v>
      </c>
      <c r="F55" s="132">
        <f t="shared" si="15"/>
        <v>98.714476978083425</v>
      </c>
      <c r="G55" s="132" t="str">
        <f t="shared" si="16"/>
        <v>-</v>
      </c>
      <c r="H55" s="47"/>
    </row>
    <row r="56" spans="1:8" x14ac:dyDescent="0.25">
      <c r="A56" s="134" t="s">
        <v>27</v>
      </c>
      <c r="B56" s="135">
        <v>8149.2</v>
      </c>
      <c r="C56" s="135">
        <v>0</v>
      </c>
      <c r="D56" s="135">
        <v>0</v>
      </c>
      <c r="E56" s="135">
        <v>7770.86</v>
      </c>
      <c r="F56" s="136">
        <f t="shared" si="15"/>
        <v>95.357335689392812</v>
      </c>
      <c r="G56" s="132" t="str">
        <f t="shared" si="16"/>
        <v>-</v>
      </c>
      <c r="H56" s="47"/>
    </row>
    <row r="57" spans="1:8" x14ac:dyDescent="0.25">
      <c r="A57" s="134" t="s">
        <v>28</v>
      </c>
      <c r="B57" s="135">
        <v>42224.05</v>
      </c>
      <c r="C57" s="135">
        <v>0</v>
      </c>
      <c r="D57" s="135">
        <v>0</v>
      </c>
      <c r="E57" s="135">
        <v>41897.879999999997</v>
      </c>
      <c r="F57" s="136">
        <f t="shared" si="15"/>
        <v>99.227525545275725</v>
      </c>
      <c r="G57" s="132" t="str">
        <f t="shared" si="16"/>
        <v>-</v>
      </c>
      <c r="H57" s="47"/>
    </row>
    <row r="58" spans="1:8" x14ac:dyDescent="0.25">
      <c r="A58" s="134" t="s">
        <v>29</v>
      </c>
      <c r="B58" s="135">
        <v>14440.32</v>
      </c>
      <c r="C58" s="135">
        <v>0</v>
      </c>
      <c r="D58" s="135">
        <v>0</v>
      </c>
      <c r="E58" s="135">
        <v>15081.42</v>
      </c>
      <c r="F58" s="136">
        <f t="shared" si="15"/>
        <v>104.43965230687408</v>
      </c>
      <c r="G58" s="132" t="str">
        <f t="shared" si="16"/>
        <v>-</v>
      </c>
      <c r="H58" s="47"/>
    </row>
    <row r="59" spans="1:8" x14ac:dyDescent="0.25">
      <c r="A59" s="134" t="s">
        <v>30</v>
      </c>
      <c r="B59" s="135">
        <v>2366.9899999999998</v>
      </c>
      <c r="C59" s="135">
        <v>0</v>
      </c>
      <c r="D59" s="135">
        <v>0</v>
      </c>
      <c r="E59" s="135">
        <v>0</v>
      </c>
      <c r="F59" s="136">
        <f t="shared" si="15"/>
        <v>0</v>
      </c>
      <c r="G59" s="132" t="str">
        <f t="shared" si="16"/>
        <v>-</v>
      </c>
      <c r="H59" s="47"/>
    </row>
    <row r="60" spans="1:8" x14ac:dyDescent="0.25">
      <c r="A60" s="134" t="s">
        <v>31</v>
      </c>
      <c r="B60" s="135">
        <v>556.85</v>
      </c>
      <c r="C60" s="135">
        <v>0</v>
      </c>
      <c r="D60" s="135">
        <v>0</v>
      </c>
      <c r="E60" s="135">
        <v>1890.52</v>
      </c>
      <c r="F60" s="136">
        <f t="shared" si="15"/>
        <v>339.50255903744278</v>
      </c>
      <c r="G60" s="132" t="str">
        <f t="shared" si="16"/>
        <v>-</v>
      </c>
      <c r="H60" s="47"/>
    </row>
    <row r="61" spans="1:8" x14ac:dyDescent="0.25">
      <c r="A61" s="134" t="s">
        <v>32</v>
      </c>
      <c r="B61" s="135">
        <v>0</v>
      </c>
      <c r="C61" s="135">
        <v>0</v>
      </c>
      <c r="D61" s="135">
        <v>0</v>
      </c>
      <c r="E61" s="135">
        <v>225.95</v>
      </c>
      <c r="F61" s="136" t="str">
        <f t="shared" si="15"/>
        <v>-</v>
      </c>
      <c r="G61" s="132" t="str">
        <f t="shared" si="16"/>
        <v>-</v>
      </c>
      <c r="H61" s="47"/>
    </row>
    <row r="62" spans="1:8" x14ac:dyDescent="0.25">
      <c r="A62" s="133" t="s">
        <v>33</v>
      </c>
      <c r="B62" s="131">
        <f>SUM(B63:B71)</f>
        <v>16255.179999999998</v>
      </c>
      <c r="C62" s="131">
        <f t="shared" ref="C62:E62" si="23">SUM(C63:C71)</f>
        <v>0</v>
      </c>
      <c r="D62" s="131">
        <f t="shared" si="23"/>
        <v>0</v>
      </c>
      <c r="E62" s="131">
        <f t="shared" si="23"/>
        <v>17519.310000000001</v>
      </c>
      <c r="F62" s="132">
        <f t="shared" si="15"/>
        <v>107.77678253947359</v>
      </c>
      <c r="G62" s="132" t="str">
        <f t="shared" si="16"/>
        <v>-</v>
      </c>
      <c r="H62" s="47"/>
    </row>
    <row r="63" spans="1:8" x14ac:dyDescent="0.25">
      <c r="A63" s="134" t="s">
        <v>34</v>
      </c>
      <c r="B63" s="135">
        <v>2339.96</v>
      </c>
      <c r="C63" s="135">
        <v>0</v>
      </c>
      <c r="D63" s="135">
        <v>0</v>
      </c>
      <c r="E63" s="135">
        <v>2740.38</v>
      </c>
      <c r="F63" s="136">
        <f t="shared" si="15"/>
        <v>117.11225832920221</v>
      </c>
      <c r="G63" s="132" t="str">
        <f t="shared" si="16"/>
        <v>-</v>
      </c>
      <c r="H63" s="47"/>
    </row>
    <row r="64" spans="1:8" x14ac:dyDescent="0.25">
      <c r="A64" s="134" t="s">
        <v>35</v>
      </c>
      <c r="B64" s="135">
        <v>995.28</v>
      </c>
      <c r="C64" s="135">
        <v>0</v>
      </c>
      <c r="D64" s="135">
        <v>0</v>
      </c>
      <c r="E64" s="135">
        <v>1087.6300000000001</v>
      </c>
      <c r="F64" s="136">
        <v>248.85</v>
      </c>
      <c r="G64" s="132" t="str">
        <f t="shared" si="16"/>
        <v>-</v>
      </c>
      <c r="H64" s="47"/>
    </row>
    <row r="65" spans="1:8" x14ac:dyDescent="0.25">
      <c r="A65" s="134" t="s">
        <v>36</v>
      </c>
      <c r="B65" s="135">
        <v>0</v>
      </c>
      <c r="C65" s="135">
        <v>0</v>
      </c>
      <c r="D65" s="135">
        <v>0</v>
      </c>
      <c r="E65" s="135">
        <v>248.85</v>
      </c>
      <c r="F65" s="136" t="str">
        <f t="shared" si="15"/>
        <v>-</v>
      </c>
      <c r="G65" s="132" t="str">
        <f t="shared" si="16"/>
        <v>-</v>
      </c>
      <c r="H65" s="47"/>
    </row>
    <row r="66" spans="1:8" x14ac:dyDescent="0.25">
      <c r="A66" s="134" t="s">
        <v>37</v>
      </c>
      <c r="B66" s="135">
        <v>3516.01</v>
      </c>
      <c r="C66" s="135">
        <v>0</v>
      </c>
      <c r="D66" s="135">
        <v>0</v>
      </c>
      <c r="E66" s="135">
        <v>3634.39</v>
      </c>
      <c r="F66" s="136">
        <f t="shared" si="15"/>
        <v>103.36688462205738</v>
      </c>
      <c r="G66" s="132" t="str">
        <f t="shared" si="16"/>
        <v>-</v>
      </c>
      <c r="H66" s="47"/>
    </row>
    <row r="67" spans="1:8" x14ac:dyDescent="0.25">
      <c r="A67" s="134" t="s">
        <v>38</v>
      </c>
      <c r="B67" s="135">
        <v>317.58</v>
      </c>
      <c r="C67" s="135">
        <v>0</v>
      </c>
      <c r="D67" s="135">
        <v>0</v>
      </c>
      <c r="E67" s="135">
        <v>399.35</v>
      </c>
      <c r="F67" s="136">
        <f t="shared" si="15"/>
        <v>125.74784306316519</v>
      </c>
      <c r="G67" s="132" t="str">
        <f t="shared" si="16"/>
        <v>-</v>
      </c>
      <c r="H67" s="47"/>
    </row>
    <row r="68" spans="1:8" x14ac:dyDescent="0.25">
      <c r="A68" s="134" t="s">
        <v>39</v>
      </c>
      <c r="B68" s="135">
        <v>4725.25</v>
      </c>
      <c r="C68" s="135">
        <v>0</v>
      </c>
      <c r="D68" s="135">
        <v>0</v>
      </c>
      <c r="E68" s="135">
        <v>744.48</v>
      </c>
      <c r="F68" s="136">
        <f t="shared" si="15"/>
        <v>15.755356859425429</v>
      </c>
      <c r="G68" s="132" t="str">
        <f t="shared" si="16"/>
        <v>-</v>
      </c>
      <c r="H68" s="47"/>
    </row>
    <row r="69" spans="1:8" x14ac:dyDescent="0.25">
      <c r="A69" s="134" t="s">
        <v>40</v>
      </c>
      <c r="B69" s="135">
        <v>1187.5</v>
      </c>
      <c r="C69" s="135">
        <v>0</v>
      </c>
      <c r="D69" s="135">
        <v>0</v>
      </c>
      <c r="E69" s="135">
        <v>5800</v>
      </c>
      <c r="F69" s="136">
        <f t="shared" si="15"/>
        <v>488.42105263157896</v>
      </c>
      <c r="G69" s="132" t="str">
        <f t="shared" si="16"/>
        <v>-</v>
      </c>
      <c r="H69" s="47"/>
    </row>
    <row r="70" spans="1:8" x14ac:dyDescent="0.25">
      <c r="A70" s="134" t="s">
        <v>41</v>
      </c>
      <c r="B70" s="135">
        <v>1269.8</v>
      </c>
      <c r="C70" s="135">
        <v>0</v>
      </c>
      <c r="D70" s="135">
        <v>0</v>
      </c>
      <c r="E70" s="135">
        <v>1324.75</v>
      </c>
      <c r="F70" s="136">
        <f t="shared" si="15"/>
        <v>104.32745314222713</v>
      </c>
      <c r="G70" s="132" t="str">
        <f t="shared" si="16"/>
        <v>-</v>
      </c>
      <c r="H70" s="47"/>
    </row>
    <row r="71" spans="1:8" x14ac:dyDescent="0.25">
      <c r="A71" s="134" t="s">
        <v>42</v>
      </c>
      <c r="B71" s="135">
        <v>1903.8</v>
      </c>
      <c r="C71" s="135">
        <v>0</v>
      </c>
      <c r="D71" s="135">
        <v>0</v>
      </c>
      <c r="E71" s="135">
        <v>1539.48</v>
      </c>
      <c r="F71" s="136">
        <f t="shared" si="15"/>
        <v>80.863536085723297</v>
      </c>
      <c r="G71" s="132" t="str">
        <f t="shared" si="16"/>
        <v>-</v>
      </c>
      <c r="H71" s="47"/>
    </row>
    <row r="72" spans="1:8" x14ac:dyDescent="0.25">
      <c r="A72" s="139" t="s">
        <v>43</v>
      </c>
      <c r="B72" s="131">
        <f>B73</f>
        <v>357.2</v>
      </c>
      <c r="C72" s="131">
        <f t="shared" ref="C72:E72" si="24">C73</f>
        <v>0</v>
      </c>
      <c r="D72" s="131">
        <f t="shared" si="24"/>
        <v>0</v>
      </c>
      <c r="E72" s="131">
        <f t="shared" si="24"/>
        <v>376</v>
      </c>
      <c r="F72" s="132">
        <f t="shared" si="15"/>
        <v>105.26315789473684</v>
      </c>
      <c r="G72" s="132" t="str">
        <f t="shared" si="16"/>
        <v>-</v>
      </c>
      <c r="H72" s="47"/>
    </row>
    <row r="73" spans="1:8" x14ac:dyDescent="0.25">
      <c r="A73" s="134" t="s">
        <v>44</v>
      </c>
      <c r="B73" s="137">
        <v>357.2</v>
      </c>
      <c r="C73" s="135">
        <v>0</v>
      </c>
      <c r="D73" s="135">
        <v>0</v>
      </c>
      <c r="E73" s="137">
        <v>376</v>
      </c>
      <c r="F73" s="136">
        <f t="shared" si="15"/>
        <v>105.26315789473684</v>
      </c>
      <c r="G73" s="132" t="str">
        <f t="shared" si="16"/>
        <v>-</v>
      </c>
      <c r="H73" s="47"/>
    </row>
    <row r="74" spans="1:8" x14ac:dyDescent="0.25">
      <c r="A74" s="133" t="s">
        <v>45</v>
      </c>
      <c r="B74" s="131">
        <f>SUM(B75:B78)</f>
        <v>1326.6599999999999</v>
      </c>
      <c r="C74" s="131">
        <f t="shared" ref="C74:E74" si="25">SUM(C75:C78)</f>
        <v>0</v>
      </c>
      <c r="D74" s="131">
        <f t="shared" si="25"/>
        <v>0</v>
      </c>
      <c r="E74" s="131">
        <f t="shared" si="25"/>
        <v>607.59</v>
      </c>
      <c r="F74" s="132">
        <f t="shared" si="15"/>
        <v>45.798471349102265</v>
      </c>
      <c r="G74" s="132" t="str">
        <f t="shared" si="16"/>
        <v>-</v>
      </c>
      <c r="H74" s="47"/>
    </row>
    <row r="75" spans="1:8" x14ac:dyDescent="0.25">
      <c r="A75" s="134" t="s">
        <v>46</v>
      </c>
      <c r="B75" s="135">
        <v>119.59</v>
      </c>
      <c r="C75" s="135">
        <v>0</v>
      </c>
      <c r="D75" s="135">
        <v>0</v>
      </c>
      <c r="E75" s="135">
        <v>119.59</v>
      </c>
      <c r="F75" s="136">
        <f t="shared" si="15"/>
        <v>100</v>
      </c>
      <c r="G75" s="132" t="str">
        <f t="shared" si="16"/>
        <v>-</v>
      </c>
      <c r="H75" s="47"/>
    </row>
    <row r="76" spans="1:8" x14ac:dyDescent="0.25">
      <c r="A76" s="134" t="s">
        <v>47</v>
      </c>
      <c r="B76" s="135">
        <v>150</v>
      </c>
      <c r="C76" s="135">
        <v>0</v>
      </c>
      <c r="D76" s="135">
        <v>0</v>
      </c>
      <c r="E76" s="135">
        <v>165</v>
      </c>
      <c r="F76" s="136">
        <f t="shared" si="15"/>
        <v>110.00000000000001</v>
      </c>
      <c r="G76" s="132" t="str">
        <f t="shared" si="16"/>
        <v>-</v>
      </c>
      <c r="H76" s="47"/>
    </row>
    <row r="77" spans="1:8" x14ac:dyDescent="0.25">
      <c r="A77" s="134" t="s">
        <v>48</v>
      </c>
      <c r="B77" s="135">
        <v>0</v>
      </c>
      <c r="C77" s="135">
        <v>0</v>
      </c>
      <c r="D77" s="135">
        <v>0</v>
      </c>
      <c r="E77" s="135">
        <v>27</v>
      </c>
      <c r="F77" s="136" t="str">
        <f t="shared" si="15"/>
        <v>-</v>
      </c>
      <c r="G77" s="132" t="str">
        <f t="shared" si="16"/>
        <v>-</v>
      </c>
      <c r="H77" s="47"/>
    </row>
    <row r="78" spans="1:8" x14ac:dyDescent="0.25">
      <c r="A78" s="134" t="s">
        <v>49</v>
      </c>
      <c r="B78" s="135">
        <v>1057.07</v>
      </c>
      <c r="C78" s="135">
        <v>0</v>
      </c>
      <c r="D78" s="135">
        <v>0</v>
      </c>
      <c r="E78" s="135">
        <v>296</v>
      </c>
      <c r="F78" s="136">
        <f t="shared" si="15"/>
        <v>28.001929862733782</v>
      </c>
      <c r="G78" s="132" t="str">
        <f t="shared" si="16"/>
        <v>-</v>
      </c>
      <c r="H78" s="47"/>
    </row>
    <row r="79" spans="1:8" x14ac:dyDescent="0.25">
      <c r="A79" s="130" t="s">
        <v>50</v>
      </c>
      <c r="B79" s="131">
        <f>B80</f>
        <v>501.47</v>
      </c>
      <c r="C79" s="131">
        <v>1000</v>
      </c>
      <c r="D79" s="131">
        <v>1000</v>
      </c>
      <c r="E79" s="131">
        <f>E80</f>
        <v>295.67</v>
      </c>
      <c r="F79" s="132">
        <f t="shared" si="15"/>
        <v>58.960655672323369</v>
      </c>
      <c r="G79" s="132">
        <f t="shared" si="16"/>
        <v>29.567</v>
      </c>
      <c r="H79" s="47"/>
    </row>
    <row r="80" spans="1:8" x14ac:dyDescent="0.25">
      <c r="A80" s="133" t="s">
        <v>51</v>
      </c>
      <c r="B80" s="131">
        <f>SUM(B81:B81)</f>
        <v>501.47</v>
      </c>
      <c r="C80" s="131">
        <f t="shared" ref="C80:E80" si="26">SUM(C81:C81)</f>
        <v>0</v>
      </c>
      <c r="D80" s="131">
        <f t="shared" si="26"/>
        <v>0</v>
      </c>
      <c r="E80" s="131">
        <f t="shared" si="26"/>
        <v>295.67</v>
      </c>
      <c r="F80" s="132">
        <f t="shared" si="15"/>
        <v>58.960655672323369</v>
      </c>
      <c r="G80" s="132" t="str">
        <f t="shared" si="16"/>
        <v>-</v>
      </c>
      <c r="H80" s="47"/>
    </row>
    <row r="81" spans="1:8" x14ac:dyDescent="0.25">
      <c r="A81" s="134" t="s">
        <v>52</v>
      </c>
      <c r="B81" s="135">
        <v>501.47</v>
      </c>
      <c r="C81" s="135">
        <v>0</v>
      </c>
      <c r="D81" s="135">
        <v>0</v>
      </c>
      <c r="E81" s="135">
        <v>295.67</v>
      </c>
      <c r="F81" s="136">
        <f t="shared" si="15"/>
        <v>58.960655672323369</v>
      </c>
      <c r="G81" s="132" t="str">
        <f t="shared" si="16"/>
        <v>-</v>
      </c>
      <c r="H81" s="47"/>
    </row>
    <row r="82" spans="1:8" x14ac:dyDescent="0.25">
      <c r="A82" s="130" t="s">
        <v>53</v>
      </c>
      <c r="B82" s="131">
        <v>0</v>
      </c>
      <c r="C82" s="131">
        <v>28000</v>
      </c>
      <c r="D82" s="131">
        <v>28000</v>
      </c>
      <c r="E82" s="131">
        <v>0</v>
      </c>
      <c r="F82" s="132" t="str">
        <f>IFERROR(E82/B82*100,"-")</f>
        <v>-</v>
      </c>
      <c r="G82" s="132">
        <f t="shared" si="16"/>
        <v>0</v>
      </c>
      <c r="H82" s="47"/>
    </row>
    <row r="83" spans="1:8" x14ac:dyDescent="0.25">
      <c r="A83" s="130" t="s">
        <v>54</v>
      </c>
      <c r="B83" s="131">
        <v>0</v>
      </c>
      <c r="C83" s="131">
        <v>520</v>
      </c>
      <c r="D83" s="131">
        <v>520</v>
      </c>
      <c r="E83" s="131">
        <v>0</v>
      </c>
      <c r="F83" s="132" t="str">
        <f>IFERROR(E83/B83*100,"-")</f>
        <v>-</v>
      </c>
      <c r="G83" s="132">
        <f t="shared" ref="G83:G97" si="27">IFERROR(E83/D83*100,"-")</f>
        <v>0</v>
      </c>
      <c r="H83" s="47"/>
    </row>
    <row r="84" spans="1:8" x14ac:dyDescent="0.25">
      <c r="A84" s="31"/>
      <c r="B84" s="58"/>
      <c r="C84" s="58"/>
      <c r="D84" s="58"/>
      <c r="E84" s="58"/>
      <c r="F84" s="121"/>
      <c r="G84" s="120"/>
      <c r="H84" s="47"/>
    </row>
    <row r="85" spans="1:8" x14ac:dyDescent="0.25">
      <c r="A85" s="31"/>
      <c r="B85" s="58"/>
      <c r="C85" s="58"/>
      <c r="D85" s="58"/>
      <c r="E85" s="58"/>
      <c r="F85" s="121"/>
      <c r="G85" s="120"/>
      <c r="H85" s="47"/>
    </row>
    <row r="86" spans="1:8" x14ac:dyDescent="0.25">
      <c r="A86" s="7" t="s">
        <v>55</v>
      </c>
      <c r="B86" s="57">
        <f>B87+B90+B93</f>
        <v>8650.8799999999992</v>
      </c>
      <c r="C86" s="57">
        <f>C87+C90+C93</f>
        <v>589008</v>
      </c>
      <c r="D86" s="57">
        <f>D87+D90+D93</f>
        <v>589008</v>
      </c>
      <c r="E86" s="57">
        <f>E87+E90+E93</f>
        <v>855</v>
      </c>
      <c r="F86" s="119">
        <f t="shared" ref="F86:F95" si="28">IFERROR(E86/B86*100,"-")</f>
        <v>9.8833875860028115</v>
      </c>
      <c r="G86" s="119">
        <f t="shared" si="27"/>
        <v>0.14515931871893081</v>
      </c>
      <c r="H86" s="47"/>
    </row>
    <row r="87" spans="1:8" x14ac:dyDescent="0.25">
      <c r="A87" s="130" t="s">
        <v>56</v>
      </c>
      <c r="B87" s="131">
        <f>B88</f>
        <v>0</v>
      </c>
      <c r="C87" s="137">
        <v>0</v>
      </c>
      <c r="D87" s="137">
        <v>0</v>
      </c>
      <c r="E87" s="131">
        <f t="shared" ref="E87:E88" si="29">E88</f>
        <v>855</v>
      </c>
      <c r="F87" s="132" t="str">
        <f t="shared" si="28"/>
        <v>-</v>
      </c>
      <c r="G87" s="132" t="str">
        <f t="shared" si="27"/>
        <v>-</v>
      </c>
      <c r="H87" s="47"/>
    </row>
    <row r="88" spans="1:8" x14ac:dyDescent="0.25">
      <c r="A88" s="133" t="s">
        <v>57</v>
      </c>
      <c r="B88" s="131">
        <f>B89</f>
        <v>0</v>
      </c>
      <c r="C88" s="131">
        <f t="shared" ref="C88:D88" si="30">C89</f>
        <v>0</v>
      </c>
      <c r="D88" s="131">
        <f t="shared" si="30"/>
        <v>0</v>
      </c>
      <c r="E88" s="131">
        <f t="shared" si="29"/>
        <v>855</v>
      </c>
      <c r="F88" s="132" t="str">
        <f t="shared" si="28"/>
        <v>-</v>
      </c>
      <c r="G88" s="132" t="str">
        <f t="shared" si="27"/>
        <v>-</v>
      </c>
      <c r="H88" s="47"/>
    </row>
    <row r="89" spans="1:8" x14ac:dyDescent="0.25">
      <c r="A89" s="134" t="s">
        <v>58</v>
      </c>
      <c r="B89" s="137">
        <v>0</v>
      </c>
      <c r="C89" s="135">
        <v>0</v>
      </c>
      <c r="D89" s="135">
        <v>0</v>
      </c>
      <c r="E89" s="137">
        <v>855</v>
      </c>
      <c r="F89" s="136" t="str">
        <f t="shared" si="28"/>
        <v>-</v>
      </c>
      <c r="G89" s="132" t="str">
        <f t="shared" si="27"/>
        <v>-</v>
      </c>
      <c r="H89" s="47"/>
    </row>
    <row r="90" spans="1:8" x14ac:dyDescent="0.25">
      <c r="A90" s="130" t="s">
        <v>59</v>
      </c>
      <c r="B90" s="131">
        <f>B91</f>
        <v>3393.6</v>
      </c>
      <c r="C90" s="131">
        <v>67100</v>
      </c>
      <c r="D90" s="131">
        <v>67100</v>
      </c>
      <c r="E90" s="131">
        <f>E91</f>
        <v>0</v>
      </c>
      <c r="F90" s="132">
        <f t="shared" si="28"/>
        <v>0</v>
      </c>
      <c r="G90" s="132">
        <f t="shared" si="27"/>
        <v>0</v>
      </c>
      <c r="H90" s="44"/>
    </row>
    <row r="91" spans="1:8" x14ac:dyDescent="0.25">
      <c r="A91" s="133" t="s">
        <v>60</v>
      </c>
      <c r="B91" s="131">
        <f>SUM(B92:B92)</f>
        <v>3393.6</v>
      </c>
      <c r="C91" s="131">
        <f t="shared" ref="C91:E91" si="31">SUM(C92:C92)</f>
        <v>0</v>
      </c>
      <c r="D91" s="131">
        <f t="shared" si="31"/>
        <v>0</v>
      </c>
      <c r="E91" s="131">
        <f t="shared" si="31"/>
        <v>0</v>
      </c>
      <c r="F91" s="132">
        <f t="shared" si="28"/>
        <v>0</v>
      </c>
      <c r="G91" s="132" t="str">
        <f t="shared" si="27"/>
        <v>-</v>
      </c>
      <c r="H91" s="44"/>
    </row>
    <row r="92" spans="1:8" x14ac:dyDescent="0.25">
      <c r="A92" s="134" t="s">
        <v>61</v>
      </c>
      <c r="B92" s="135">
        <v>3393.6</v>
      </c>
      <c r="C92" s="135">
        <v>0</v>
      </c>
      <c r="D92" s="135">
        <v>0</v>
      </c>
      <c r="E92" s="135">
        <v>0</v>
      </c>
      <c r="F92" s="136">
        <f t="shared" si="28"/>
        <v>0</v>
      </c>
      <c r="G92" s="132" t="str">
        <f t="shared" si="27"/>
        <v>-</v>
      </c>
      <c r="H92" s="44"/>
    </row>
    <row r="93" spans="1:8" x14ac:dyDescent="0.25">
      <c r="A93" s="130" t="s">
        <v>62</v>
      </c>
      <c r="B93" s="131">
        <f>B94</f>
        <v>5257.28</v>
      </c>
      <c r="C93" s="131">
        <v>521908</v>
      </c>
      <c r="D93" s="131">
        <v>521908</v>
      </c>
      <c r="E93" s="131">
        <f>E94</f>
        <v>0</v>
      </c>
      <c r="F93" s="132">
        <f t="shared" si="28"/>
        <v>0</v>
      </c>
      <c r="G93" s="132">
        <f t="shared" si="27"/>
        <v>0</v>
      </c>
      <c r="H93" s="44"/>
    </row>
    <row r="94" spans="1:8" x14ac:dyDescent="0.25">
      <c r="A94" s="133" t="s">
        <v>63</v>
      </c>
      <c r="B94" s="131">
        <f>B95</f>
        <v>5257.28</v>
      </c>
      <c r="C94" s="131">
        <f t="shared" ref="C94:D94" si="32">C95</f>
        <v>0</v>
      </c>
      <c r="D94" s="131">
        <f t="shared" si="32"/>
        <v>0</v>
      </c>
      <c r="E94" s="131">
        <f t="shared" ref="E94" si="33">E95</f>
        <v>0</v>
      </c>
      <c r="F94" s="132">
        <f t="shared" si="28"/>
        <v>0</v>
      </c>
      <c r="G94" s="132" t="str">
        <f t="shared" si="27"/>
        <v>-</v>
      </c>
      <c r="H94" s="44"/>
    </row>
    <row r="95" spans="1:8" x14ac:dyDescent="0.25">
      <c r="A95" s="134" t="s">
        <v>64</v>
      </c>
      <c r="B95" s="137">
        <v>5257.28</v>
      </c>
      <c r="C95" s="135">
        <v>0</v>
      </c>
      <c r="D95" s="135">
        <v>0</v>
      </c>
      <c r="E95" s="137">
        <v>0</v>
      </c>
      <c r="F95" s="136">
        <f t="shared" si="28"/>
        <v>0</v>
      </c>
      <c r="G95" s="132" t="str">
        <f t="shared" si="27"/>
        <v>-</v>
      </c>
      <c r="H95" s="44"/>
    </row>
    <row r="96" spans="1:8" x14ac:dyDescent="0.25">
      <c r="A96" s="32"/>
      <c r="B96" s="58"/>
      <c r="C96" s="58"/>
      <c r="D96" s="58"/>
      <c r="E96" s="58"/>
      <c r="F96" s="121"/>
      <c r="G96" s="120"/>
      <c r="H96" s="44"/>
    </row>
    <row r="97" spans="1:8" s="5" customFormat="1" x14ac:dyDescent="0.25">
      <c r="A97" s="38" t="s">
        <v>65</v>
      </c>
      <c r="B97" s="59">
        <f>B39+B86</f>
        <v>880061.28999999992</v>
      </c>
      <c r="C97" s="59">
        <f>C39+C86</f>
        <v>2320578</v>
      </c>
      <c r="D97" s="59">
        <f>D39+D86</f>
        <v>2320578</v>
      </c>
      <c r="E97" s="59">
        <f>E39+E86</f>
        <v>822488.2699999999</v>
      </c>
      <c r="F97" s="122">
        <f>IFERROR(E97/B97*100,"-")</f>
        <v>93.458066994402174</v>
      </c>
      <c r="G97" s="122">
        <f t="shared" si="27"/>
        <v>35.44325034538808</v>
      </c>
      <c r="H97" s="44"/>
    </row>
    <row r="98" spans="1:8" x14ac:dyDescent="0.25">
      <c r="G98" s="123"/>
    </row>
  </sheetData>
  <mergeCells count="3">
    <mergeCell ref="A1:G1"/>
    <mergeCell ref="A3:G3"/>
    <mergeCell ref="A7:G7"/>
  </mergeCells>
  <conditionalFormatting sqref="B17:B18 E17:E18 B42:B44 E42:E44 B48 E48 B75:B78 E75:E78">
    <cfRule type="containsBlanks" dxfId="71" priority="105">
      <formula>LEN(TRIM(B17))=0</formula>
    </cfRule>
  </conditionalFormatting>
  <conditionalFormatting sqref="B14:B15">
    <cfRule type="containsBlanks" dxfId="70" priority="93">
      <formula>LEN(TRIM(B14))=0</formula>
    </cfRule>
  </conditionalFormatting>
  <conditionalFormatting sqref="B21">
    <cfRule type="containsBlanks" dxfId="69" priority="87">
      <formula>LEN(TRIM(B21))=0</formula>
    </cfRule>
  </conditionalFormatting>
  <conditionalFormatting sqref="B24">
    <cfRule type="containsBlanks" dxfId="68" priority="85">
      <formula>LEN(TRIM(B24))=0</formula>
    </cfRule>
  </conditionalFormatting>
  <conditionalFormatting sqref="B27:B28">
    <cfRule type="containsBlanks" dxfId="67" priority="83">
      <formula>LEN(TRIM(B27))=0</formula>
    </cfRule>
  </conditionalFormatting>
  <conditionalFormatting sqref="B30">
    <cfRule type="containsBlanks" dxfId="66" priority="80">
      <formula>LEN(TRIM(B30))=0</formula>
    </cfRule>
  </conditionalFormatting>
  <conditionalFormatting sqref="B33:B34">
    <cfRule type="containsBlanks" dxfId="65" priority="78">
      <formula>LEN(TRIM(B33))=0</formula>
    </cfRule>
  </conditionalFormatting>
  <conditionalFormatting sqref="B46">
    <cfRule type="containsBlanks" dxfId="64" priority="62">
      <formula>LEN(TRIM(B46))=0</formula>
    </cfRule>
  </conditionalFormatting>
  <conditionalFormatting sqref="B51:B54">
    <cfRule type="containsBlanks" dxfId="63" priority="57">
      <formula>LEN(TRIM(B51))=0</formula>
    </cfRule>
  </conditionalFormatting>
  <conditionalFormatting sqref="B56:B61">
    <cfRule type="containsBlanks" dxfId="62" priority="56">
      <formula>LEN(TRIM(B56))=0</formula>
    </cfRule>
  </conditionalFormatting>
  <conditionalFormatting sqref="B63:B71">
    <cfRule type="containsBlanks" dxfId="61" priority="55">
      <formula>LEN(TRIM(B63))=0</formula>
    </cfRule>
  </conditionalFormatting>
  <conditionalFormatting sqref="B73">
    <cfRule type="containsBlanks" dxfId="60" priority="54">
      <formula>LEN(TRIM(B73))=0</formula>
    </cfRule>
  </conditionalFormatting>
  <conditionalFormatting sqref="B81">
    <cfRule type="containsBlanks" dxfId="59" priority="44">
      <formula>LEN(TRIM(B81))=0</formula>
    </cfRule>
  </conditionalFormatting>
  <conditionalFormatting sqref="B89">
    <cfRule type="containsBlanks" dxfId="58" priority="27">
      <formula>LEN(TRIM(B89))=0</formula>
    </cfRule>
  </conditionalFormatting>
  <conditionalFormatting sqref="B92">
    <cfRule type="containsBlanks" dxfId="57" priority="23">
      <formula>LEN(TRIM(B92))=0</formula>
    </cfRule>
  </conditionalFormatting>
  <conditionalFormatting sqref="B95">
    <cfRule type="containsBlanks" dxfId="56" priority="12">
      <formula>LEN(TRIM(B95))=0</formula>
    </cfRule>
  </conditionalFormatting>
  <conditionalFormatting sqref="C12:D12">
    <cfRule type="containsBlanks" dxfId="55" priority="104">
      <formula>LEN(TRIM(C12))=0</formula>
    </cfRule>
  </conditionalFormatting>
  <conditionalFormatting sqref="C19:D19">
    <cfRule type="containsBlanks" dxfId="54" priority="103">
      <formula>LEN(TRIM(C19))=0</formula>
    </cfRule>
  </conditionalFormatting>
  <conditionalFormatting sqref="C22:D22">
    <cfRule type="containsBlanks" dxfId="53" priority="102">
      <formula>LEN(TRIM(C22))=0</formula>
    </cfRule>
  </conditionalFormatting>
  <conditionalFormatting sqref="C25:D25">
    <cfRule type="containsBlanks" dxfId="52" priority="101">
      <formula>LEN(TRIM(C25))=0</formula>
    </cfRule>
  </conditionalFormatting>
  <conditionalFormatting sqref="C31:D31">
    <cfRule type="containsBlanks" dxfId="51" priority="100">
      <formula>LEN(TRIM(C31))=0</formula>
    </cfRule>
  </conditionalFormatting>
  <conditionalFormatting sqref="C40:D40">
    <cfRule type="containsBlanks" dxfId="50" priority="63">
      <formula>LEN(TRIM(C40))=0</formula>
    </cfRule>
  </conditionalFormatting>
  <conditionalFormatting sqref="C49:D49">
    <cfRule type="containsBlanks" dxfId="49" priority="31">
      <formula>LEN(TRIM(C49))=0</formula>
    </cfRule>
  </conditionalFormatting>
  <conditionalFormatting sqref="C79:D79">
    <cfRule type="containsBlanks" dxfId="48" priority="45">
      <formula>LEN(TRIM(C79))=0</formula>
    </cfRule>
  </conditionalFormatting>
  <conditionalFormatting sqref="C82:D82">
    <cfRule type="containsBlanks" dxfId="47" priority="33">
      <formula>LEN(TRIM(C82))=0</formula>
    </cfRule>
  </conditionalFormatting>
  <conditionalFormatting sqref="C87:D87">
    <cfRule type="containsBlanks" dxfId="46" priority="30">
      <formula>LEN(TRIM(C87))=0</formula>
    </cfRule>
  </conditionalFormatting>
  <conditionalFormatting sqref="C90:D90">
    <cfRule type="containsBlanks" dxfId="45" priority="29">
      <formula>LEN(TRIM(C90))=0</formula>
    </cfRule>
  </conditionalFormatting>
  <conditionalFormatting sqref="C93:D93">
    <cfRule type="containsBlanks" dxfId="44" priority="28">
      <formula>LEN(TRIM(C93))=0</formula>
    </cfRule>
  </conditionalFormatting>
  <conditionalFormatting sqref="E14:E15">
    <cfRule type="containsBlanks" dxfId="43" priority="92">
      <formula>LEN(TRIM(E14))=0</formula>
    </cfRule>
  </conditionalFormatting>
  <conditionalFormatting sqref="E21">
    <cfRule type="containsBlanks" dxfId="42" priority="86">
      <formula>LEN(TRIM(E21))=0</formula>
    </cfRule>
  </conditionalFormatting>
  <conditionalFormatting sqref="E24">
    <cfRule type="containsBlanks" dxfId="41" priority="84">
      <formula>LEN(TRIM(E24))=0</formula>
    </cfRule>
  </conditionalFormatting>
  <conditionalFormatting sqref="E27:E28">
    <cfRule type="containsBlanks" dxfId="40" priority="81">
      <formula>LEN(TRIM(E27))=0</formula>
    </cfRule>
  </conditionalFormatting>
  <conditionalFormatting sqref="E30">
    <cfRule type="containsBlanks" dxfId="39" priority="79">
      <formula>LEN(TRIM(E30))=0</formula>
    </cfRule>
  </conditionalFormatting>
  <conditionalFormatting sqref="E33:E34">
    <cfRule type="containsBlanks" dxfId="38" priority="77">
      <formula>LEN(TRIM(E33))=0</formula>
    </cfRule>
  </conditionalFormatting>
  <conditionalFormatting sqref="E46">
    <cfRule type="containsBlanks" dxfId="37" priority="59">
      <formula>LEN(TRIM(E46))=0</formula>
    </cfRule>
  </conditionalFormatting>
  <conditionalFormatting sqref="E51:E54">
    <cfRule type="containsBlanks" dxfId="36" priority="48">
      <formula>LEN(TRIM(E51))=0</formula>
    </cfRule>
  </conditionalFormatting>
  <conditionalFormatting sqref="E56:E61">
    <cfRule type="containsBlanks" dxfId="35" priority="49">
      <formula>LEN(TRIM(E56))=0</formula>
    </cfRule>
  </conditionalFormatting>
  <conditionalFormatting sqref="E63:E71">
    <cfRule type="containsBlanks" dxfId="34" priority="50">
      <formula>LEN(TRIM(E63))=0</formula>
    </cfRule>
  </conditionalFormatting>
  <conditionalFormatting sqref="E73">
    <cfRule type="containsBlanks" dxfId="33" priority="51">
      <formula>LEN(TRIM(E73))=0</formula>
    </cfRule>
  </conditionalFormatting>
  <conditionalFormatting sqref="E81">
    <cfRule type="containsBlanks" dxfId="32" priority="43">
      <formula>LEN(TRIM(E81))=0</formula>
    </cfRule>
  </conditionalFormatting>
  <conditionalFormatting sqref="E89">
    <cfRule type="containsBlanks" dxfId="31" priority="26">
      <formula>LEN(TRIM(E89))=0</formula>
    </cfRule>
  </conditionalFormatting>
  <conditionalFormatting sqref="E92">
    <cfRule type="containsBlanks" dxfId="30" priority="22">
      <formula>LEN(TRIM(E92))=0</formula>
    </cfRule>
  </conditionalFormatting>
  <conditionalFormatting sqref="E95">
    <cfRule type="containsBlanks" dxfId="29" priority="10">
      <formula>LEN(TRIM(E95))=0</formula>
    </cfRule>
  </conditionalFormatting>
  <conditionalFormatting sqref="C83:D83">
    <cfRule type="containsBlanks" dxfId="28" priority="8">
      <formula>LEN(TRIM(C83))=0</formula>
    </cfRule>
  </conditionalFormatting>
  <conditionalFormatting sqref="C14:D15 C17:D18">
    <cfRule type="containsBlanks" dxfId="27" priority="7">
      <formula>LEN(TRIM(C14))=0</formula>
    </cfRule>
  </conditionalFormatting>
  <conditionalFormatting sqref="C21:D21">
    <cfRule type="containsBlanks" dxfId="26" priority="6">
      <formula>LEN(TRIM(C21))=0</formula>
    </cfRule>
  </conditionalFormatting>
  <conditionalFormatting sqref="C24:D24">
    <cfRule type="containsBlanks" dxfId="25" priority="5">
      <formula>LEN(TRIM(C24))=0</formula>
    </cfRule>
  </conditionalFormatting>
  <conditionalFormatting sqref="C27:D28">
    <cfRule type="containsBlanks" dxfId="24" priority="4">
      <formula>LEN(TRIM(C27))=0</formula>
    </cfRule>
  </conditionalFormatting>
  <conditionalFormatting sqref="C30:D30">
    <cfRule type="containsBlanks" dxfId="23" priority="3">
      <formula>LEN(TRIM(C30))=0</formula>
    </cfRule>
  </conditionalFormatting>
  <conditionalFormatting sqref="C33:D33">
    <cfRule type="containsBlanks" dxfId="22" priority="2">
      <formula>LEN(TRIM(C33))=0</formula>
    </cfRule>
  </conditionalFormatting>
  <conditionalFormatting sqref="C34:D34">
    <cfRule type="containsBlanks" dxfId="21" priority="1">
      <formula>LEN(TRIM(C34))=0</formula>
    </cfRule>
  </conditionalFormatting>
  <pageMargins left="0.19685039370078741" right="0.19685039370078741" top="0.39370078740157483" bottom="0.39370078740157483" header="0.19685039370078741" footer="0.19685039370078741"/>
  <pageSetup paperSize="9" scale="86" firstPageNumber="2" orientation="landscape" useFirstPageNumber="1" r:id="rId1"/>
  <headerFooter>
    <oddFooter>&amp;C&amp;P</oddFooter>
  </headerFooter>
  <ignoredErrors>
    <ignoredError sqref="B97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46"/>
  <sheetViews>
    <sheetView showGridLines="0" topLeftCell="A22" zoomScaleNormal="100" workbookViewId="0">
      <selection activeCell="C10" sqref="C10"/>
    </sheetView>
  </sheetViews>
  <sheetFormatPr defaultColWidth="9.109375" defaultRowHeight="13.2" x14ac:dyDescent="0.25"/>
  <cols>
    <col min="1" max="1" width="83" style="1" customWidth="1"/>
    <col min="2" max="2" width="14.6640625" style="1" bestFit="1" customWidth="1"/>
    <col min="3" max="3" width="15.109375" style="1" bestFit="1" customWidth="1"/>
    <col min="4" max="5" width="14.6640625" style="1" bestFit="1" customWidth="1"/>
    <col min="6" max="7" width="8.5546875" style="150" bestFit="1" customWidth="1"/>
    <col min="8" max="16384" width="9.109375" style="1"/>
  </cols>
  <sheetData>
    <row r="2" spans="1:7" s="3" customFormat="1" ht="15.6" x14ac:dyDescent="0.3">
      <c r="A2" s="184" t="s">
        <v>136</v>
      </c>
      <c r="B2" s="184"/>
      <c r="C2" s="184"/>
      <c r="D2" s="184"/>
      <c r="E2" s="184"/>
      <c r="F2" s="184"/>
      <c r="G2" s="184"/>
    </row>
    <row r="3" spans="1:7" x14ac:dyDescent="0.25">
      <c r="A3" s="28"/>
      <c r="B3" s="28"/>
      <c r="C3" s="28"/>
      <c r="D3" s="28"/>
      <c r="E3" s="28"/>
      <c r="F3" s="143"/>
      <c r="G3" s="143"/>
    </row>
    <row r="4" spans="1:7" ht="52.8" x14ac:dyDescent="0.25">
      <c r="A4" s="36" t="s">
        <v>80</v>
      </c>
      <c r="B4" s="18" t="str">
        <f>'Sažetak '!B13</f>
        <v>Ostvarenje / izvršenje 
01.01.-30.06.2025.</v>
      </c>
      <c r="C4" s="18" t="str">
        <f>'Sažetak '!C13</f>
        <v>Izvorni plan 
2026.</v>
      </c>
      <c r="D4" s="18" t="str">
        <f>'Sažetak '!D13</f>
        <v>Tekući plan 
2026.</v>
      </c>
      <c r="E4" s="18" t="str">
        <f>'Sažetak '!E13</f>
        <v>Ostvarenje / izvršenje 
01.01.-30.06.2026.</v>
      </c>
      <c r="F4" s="117" t="s">
        <v>111</v>
      </c>
      <c r="G4" s="117" t="s">
        <v>112</v>
      </c>
    </row>
    <row r="5" spans="1:7" s="4" customFormat="1" ht="10.199999999999999" x14ac:dyDescent="0.2">
      <c r="A5" s="35">
        <v>1</v>
      </c>
      <c r="B5" s="35">
        <v>2</v>
      </c>
      <c r="C5" s="35">
        <v>3</v>
      </c>
      <c r="D5" s="35">
        <v>4</v>
      </c>
      <c r="E5" s="35">
        <v>5</v>
      </c>
      <c r="F5" s="128" t="s">
        <v>77</v>
      </c>
      <c r="G5" s="128" t="s">
        <v>78</v>
      </c>
    </row>
    <row r="6" spans="1:7" x14ac:dyDescent="0.25">
      <c r="A6" s="7" t="s">
        <v>81</v>
      </c>
      <c r="B6" s="7"/>
      <c r="C6" s="7"/>
      <c r="D6" s="7"/>
      <c r="E6" s="7"/>
      <c r="F6" s="144"/>
      <c r="G6" s="144"/>
    </row>
    <row r="7" spans="1:7" x14ac:dyDescent="0.25">
      <c r="A7" s="133" t="s">
        <v>102</v>
      </c>
      <c r="B7" s="141">
        <f>B8</f>
        <v>36918.18</v>
      </c>
      <c r="C7" s="141">
        <f t="shared" ref="C7:E7" si="0">C8</f>
        <v>109820</v>
      </c>
      <c r="D7" s="141">
        <f t="shared" si="0"/>
        <v>109820</v>
      </c>
      <c r="E7" s="141">
        <f t="shared" si="0"/>
        <v>22878.26</v>
      </c>
      <c r="F7" s="145">
        <f>IFERROR(E7/B7*100,"-")</f>
        <v>61.970172960855599</v>
      </c>
      <c r="G7" s="145">
        <f>IFERROR(E7/D7*100,"-")</f>
        <v>20.83250773993808</v>
      </c>
    </row>
    <row r="8" spans="1:7" x14ac:dyDescent="0.25">
      <c r="A8" s="134" t="s">
        <v>95</v>
      </c>
      <c r="B8" s="142">
        <v>36918.18</v>
      </c>
      <c r="C8" s="142">
        <v>109820</v>
      </c>
      <c r="D8" s="142">
        <v>109820</v>
      </c>
      <c r="E8" s="142">
        <v>22878.26</v>
      </c>
      <c r="F8" s="146">
        <f t="shared" ref="F8:F23" si="1">IFERROR(E8/B8*100,"-")</f>
        <v>61.970172960855599</v>
      </c>
      <c r="G8" s="146">
        <f t="shared" ref="G8:G23" si="2">IFERROR(E8/D8*100,"-")</f>
        <v>20.83250773993808</v>
      </c>
    </row>
    <row r="9" spans="1:7" x14ac:dyDescent="0.25">
      <c r="A9" s="133" t="s">
        <v>103</v>
      </c>
      <c r="B9" s="141">
        <f>B10</f>
        <v>4167</v>
      </c>
      <c r="C9" s="141">
        <f t="shared" ref="C9:E9" si="3">C10</f>
        <v>7000</v>
      </c>
      <c r="D9" s="141">
        <f t="shared" si="3"/>
        <v>7000</v>
      </c>
      <c r="E9" s="141">
        <f t="shared" si="3"/>
        <v>3618.51</v>
      </c>
      <c r="F9" s="145">
        <f t="shared" si="1"/>
        <v>86.837293016558675</v>
      </c>
      <c r="G9" s="145">
        <f t="shared" si="2"/>
        <v>51.692999999999998</v>
      </c>
    </row>
    <row r="10" spans="1:7" x14ac:dyDescent="0.25">
      <c r="A10" s="134" t="s">
        <v>101</v>
      </c>
      <c r="B10" s="142">
        <v>4167</v>
      </c>
      <c r="C10" s="142">
        <v>7000</v>
      </c>
      <c r="D10" s="142">
        <v>7000</v>
      </c>
      <c r="E10" s="142">
        <v>3618.51</v>
      </c>
      <c r="F10" s="146">
        <f t="shared" si="1"/>
        <v>86.837293016558675</v>
      </c>
      <c r="G10" s="146">
        <f t="shared" si="2"/>
        <v>51.692999999999998</v>
      </c>
    </row>
    <row r="11" spans="1:7" x14ac:dyDescent="0.25">
      <c r="A11" s="133" t="s">
        <v>104</v>
      </c>
      <c r="B11" s="141">
        <f>B12+B13</f>
        <v>65070.89</v>
      </c>
      <c r="C11" s="141">
        <f t="shared" ref="C11:E11" si="4">C12+C13</f>
        <v>116172</v>
      </c>
      <c r="D11" s="141">
        <f t="shared" si="4"/>
        <v>116172</v>
      </c>
      <c r="E11" s="141">
        <f t="shared" si="4"/>
        <v>54032.89</v>
      </c>
      <c r="F11" s="145">
        <f t="shared" si="1"/>
        <v>83.036961689013324</v>
      </c>
      <c r="G11" s="145">
        <f t="shared" si="2"/>
        <v>46.511112832696341</v>
      </c>
    </row>
    <row r="12" spans="1:7" x14ac:dyDescent="0.25">
      <c r="A12" s="134" t="s">
        <v>97</v>
      </c>
      <c r="B12" s="142">
        <v>10649.18</v>
      </c>
      <c r="C12" s="142">
        <v>30000</v>
      </c>
      <c r="D12" s="142">
        <v>30000</v>
      </c>
      <c r="E12" s="142">
        <v>5758.35</v>
      </c>
      <c r="F12" s="146">
        <f t="shared" si="1"/>
        <v>54.073177465307189</v>
      </c>
      <c r="G12" s="146">
        <f t="shared" si="2"/>
        <v>19.194500000000001</v>
      </c>
    </row>
    <row r="13" spans="1:7" x14ac:dyDescent="0.25">
      <c r="A13" s="134" t="s">
        <v>100</v>
      </c>
      <c r="B13" s="142">
        <v>54421.71</v>
      </c>
      <c r="C13" s="142">
        <v>86172</v>
      </c>
      <c r="D13" s="142">
        <v>86172</v>
      </c>
      <c r="E13" s="142">
        <v>48274.54</v>
      </c>
      <c r="F13" s="146">
        <f t="shared" si="1"/>
        <v>88.704562940047268</v>
      </c>
      <c r="G13" s="146">
        <f t="shared" si="2"/>
        <v>56.021143758993638</v>
      </c>
    </row>
    <row r="14" spans="1:7" x14ac:dyDescent="0.25">
      <c r="A14" s="133" t="s">
        <v>105</v>
      </c>
      <c r="B14" s="141">
        <f>B15+B16+B17+B18+B19</f>
        <v>680019.31</v>
      </c>
      <c r="C14" s="141">
        <f t="shared" ref="C14:E14" si="5">C15+C16+C17+C18+C19</f>
        <v>2084386</v>
      </c>
      <c r="D14" s="141">
        <f t="shared" si="5"/>
        <v>2084386</v>
      </c>
      <c r="E14" s="141">
        <f t="shared" si="5"/>
        <v>760151.06</v>
      </c>
      <c r="F14" s="145">
        <f t="shared" si="1"/>
        <v>111.78374625861727</v>
      </c>
      <c r="G14" s="145">
        <f t="shared" si="2"/>
        <v>36.46882391265342</v>
      </c>
    </row>
    <row r="15" spans="1:7" x14ac:dyDescent="0.25">
      <c r="A15" s="134" t="s">
        <v>152</v>
      </c>
      <c r="B15" s="142">
        <v>0</v>
      </c>
      <c r="C15" s="142">
        <v>24300</v>
      </c>
      <c r="D15" s="142">
        <v>24300</v>
      </c>
      <c r="E15" s="142">
        <v>0</v>
      </c>
      <c r="F15" s="147" t="str">
        <f t="shared" si="1"/>
        <v>-</v>
      </c>
      <c r="G15" s="147">
        <f t="shared" si="2"/>
        <v>0</v>
      </c>
    </row>
    <row r="16" spans="1:7" x14ac:dyDescent="0.25">
      <c r="A16" s="134" t="s">
        <v>98</v>
      </c>
      <c r="B16" s="142">
        <v>16269.26</v>
      </c>
      <c r="C16" s="142">
        <v>0</v>
      </c>
      <c r="D16" s="142">
        <v>0</v>
      </c>
      <c r="E16" s="142">
        <v>0</v>
      </c>
      <c r="F16" s="147">
        <f t="shared" si="1"/>
        <v>0</v>
      </c>
      <c r="G16" s="147" t="str">
        <f t="shared" si="2"/>
        <v>-</v>
      </c>
    </row>
    <row r="17" spans="1:7" x14ac:dyDescent="0.25">
      <c r="A17" s="134" t="s">
        <v>99</v>
      </c>
      <c r="B17" s="142">
        <v>663750.05000000005</v>
      </c>
      <c r="C17" s="142">
        <v>1521668</v>
      </c>
      <c r="D17" s="142">
        <v>1521668</v>
      </c>
      <c r="E17" s="142">
        <v>733834.27</v>
      </c>
      <c r="F17" s="146">
        <f t="shared" si="1"/>
        <v>110.55882707654787</v>
      </c>
      <c r="G17" s="146">
        <f t="shared" si="2"/>
        <v>48.22564909034034</v>
      </c>
    </row>
    <row r="18" spans="1:7" x14ac:dyDescent="0.25">
      <c r="A18" s="134" t="s">
        <v>153</v>
      </c>
      <c r="B18" s="142">
        <v>0</v>
      </c>
      <c r="C18" s="142">
        <v>47010</v>
      </c>
      <c r="D18" s="142">
        <v>47010</v>
      </c>
      <c r="E18" s="142">
        <v>26316.79</v>
      </c>
      <c r="F18" s="146" t="str">
        <f t="shared" si="1"/>
        <v>-</v>
      </c>
      <c r="G18" s="146">
        <f t="shared" si="2"/>
        <v>55.981259306530532</v>
      </c>
    </row>
    <row r="19" spans="1:7" x14ac:dyDescent="0.25">
      <c r="A19" s="134" t="s">
        <v>193</v>
      </c>
      <c r="B19" s="142">
        <v>0</v>
      </c>
      <c r="C19" s="142">
        <v>491408</v>
      </c>
      <c r="D19" s="142">
        <v>491408</v>
      </c>
      <c r="E19" s="142">
        <v>0</v>
      </c>
      <c r="F19" s="146" t="str">
        <f t="shared" si="1"/>
        <v>-</v>
      </c>
      <c r="G19" s="146">
        <f t="shared" si="2"/>
        <v>0</v>
      </c>
    </row>
    <row r="20" spans="1:7" x14ac:dyDescent="0.25">
      <c r="A20" s="133" t="s">
        <v>115</v>
      </c>
      <c r="B20" s="141">
        <f>B21</f>
        <v>1800</v>
      </c>
      <c r="C20" s="141">
        <f t="shared" ref="C20:E20" si="6">C21</f>
        <v>3200</v>
      </c>
      <c r="D20" s="141">
        <f t="shared" si="6"/>
        <v>3200</v>
      </c>
      <c r="E20" s="141">
        <f t="shared" si="6"/>
        <v>2040</v>
      </c>
      <c r="F20" s="145">
        <f t="shared" si="1"/>
        <v>113.33333333333333</v>
      </c>
      <c r="G20" s="145">
        <f t="shared" si="2"/>
        <v>63.749999999999993</v>
      </c>
    </row>
    <row r="21" spans="1:7" x14ac:dyDescent="0.25">
      <c r="A21" s="134" t="s">
        <v>114</v>
      </c>
      <c r="B21" s="142">
        <v>1800</v>
      </c>
      <c r="C21" s="142">
        <v>3200</v>
      </c>
      <c r="D21" s="142">
        <v>3200</v>
      </c>
      <c r="E21" s="142">
        <v>2040</v>
      </c>
      <c r="F21" s="146">
        <f t="shared" si="1"/>
        <v>113.33333333333333</v>
      </c>
      <c r="G21" s="146">
        <f t="shared" si="2"/>
        <v>63.749999999999993</v>
      </c>
    </row>
    <row r="22" spans="1:7" x14ac:dyDescent="0.25">
      <c r="A22" s="32"/>
      <c r="B22" s="8"/>
      <c r="C22" s="8"/>
      <c r="D22" s="8"/>
      <c r="E22" s="8"/>
      <c r="F22" s="148"/>
      <c r="G22" s="148"/>
    </row>
    <row r="23" spans="1:7" x14ac:dyDescent="0.25">
      <c r="A23" s="38" t="s">
        <v>11</v>
      </c>
      <c r="B23" s="39">
        <f>B7+B9+B11+B14+B20</f>
        <v>787975.38000000012</v>
      </c>
      <c r="C23" s="39">
        <f>C7+C9+C11+C14+C20</f>
        <v>2320578</v>
      </c>
      <c r="D23" s="39">
        <f>D7+D9+D11+D14+D20</f>
        <v>2320578</v>
      </c>
      <c r="E23" s="39">
        <f>E7+E9+E11+E14+E20</f>
        <v>842720.72000000009</v>
      </c>
      <c r="F23" s="149">
        <f t="shared" si="1"/>
        <v>106.94759524085637</v>
      </c>
      <c r="G23" s="149">
        <f t="shared" si="2"/>
        <v>36.315121491283641</v>
      </c>
    </row>
    <row r="24" spans="1:7" s="5" customFormat="1" x14ac:dyDescent="0.25">
      <c r="B24" s="47"/>
      <c r="C24" s="47"/>
      <c r="D24" s="47"/>
      <c r="E24" s="47"/>
      <c r="F24" s="143"/>
      <c r="G24" s="143"/>
    </row>
    <row r="25" spans="1:7" x14ac:dyDescent="0.25">
      <c r="B25" s="44"/>
      <c r="C25" s="44"/>
      <c r="D25" s="44"/>
      <c r="E25" s="44"/>
    </row>
    <row r="26" spans="1:7" x14ac:dyDescent="0.25">
      <c r="B26" s="44"/>
      <c r="C26" s="44"/>
      <c r="D26" s="44"/>
      <c r="E26" s="44"/>
    </row>
    <row r="27" spans="1:7" x14ac:dyDescent="0.25">
      <c r="A27" s="7" t="s">
        <v>82</v>
      </c>
      <c r="B27" s="48"/>
      <c r="C27" s="48"/>
      <c r="D27" s="48"/>
      <c r="E27" s="48"/>
      <c r="F27" s="144"/>
      <c r="G27" s="144"/>
    </row>
    <row r="28" spans="1:7" x14ac:dyDescent="0.25">
      <c r="A28" s="133" t="s">
        <v>102</v>
      </c>
      <c r="B28" s="131">
        <f>B29</f>
        <v>36973.99</v>
      </c>
      <c r="C28" s="131">
        <f t="shared" ref="C28:E28" si="7">C29</f>
        <v>109820</v>
      </c>
      <c r="D28" s="131">
        <f t="shared" si="7"/>
        <v>109820</v>
      </c>
      <c r="E28" s="131">
        <f t="shared" si="7"/>
        <v>28912.7</v>
      </c>
      <c r="F28" s="145">
        <f t="shared" ref="F28:F44" si="8">IFERROR(E28/B28*100,"-")</f>
        <v>78.197403093363747</v>
      </c>
      <c r="G28" s="145">
        <f t="shared" ref="G28:G44" si="9">IFERROR(E28/D28*100,"-")</f>
        <v>26.327353851757422</v>
      </c>
    </row>
    <row r="29" spans="1:7" x14ac:dyDescent="0.25">
      <c r="A29" s="134" t="s">
        <v>95</v>
      </c>
      <c r="B29" s="135">
        <v>36973.99</v>
      </c>
      <c r="C29" s="135">
        <v>109820</v>
      </c>
      <c r="D29" s="135">
        <v>109820</v>
      </c>
      <c r="E29" s="135">
        <v>28912.7</v>
      </c>
      <c r="F29" s="146">
        <f t="shared" si="8"/>
        <v>78.197403093363747</v>
      </c>
      <c r="G29" s="146">
        <f t="shared" si="9"/>
        <v>26.327353851757422</v>
      </c>
    </row>
    <row r="30" spans="1:7" x14ac:dyDescent="0.25">
      <c r="A30" s="133" t="s">
        <v>103</v>
      </c>
      <c r="B30" s="131">
        <f>B31</f>
        <v>2284.92</v>
      </c>
      <c r="C30" s="131">
        <f t="shared" ref="C30:E30" si="10">C31</f>
        <v>7000</v>
      </c>
      <c r="D30" s="131">
        <f t="shared" si="10"/>
        <v>7000</v>
      </c>
      <c r="E30" s="131">
        <f t="shared" si="10"/>
        <v>3149.79</v>
      </c>
      <c r="F30" s="145">
        <f t="shared" si="8"/>
        <v>137.85121579748963</v>
      </c>
      <c r="G30" s="145">
        <f t="shared" si="9"/>
        <v>44.997</v>
      </c>
    </row>
    <row r="31" spans="1:7" x14ac:dyDescent="0.25">
      <c r="A31" s="134" t="s">
        <v>101</v>
      </c>
      <c r="B31" s="135">
        <v>2284.92</v>
      </c>
      <c r="C31" s="135">
        <v>7000</v>
      </c>
      <c r="D31" s="135">
        <v>7000</v>
      </c>
      <c r="E31" s="135">
        <v>3149.79</v>
      </c>
      <c r="F31" s="146">
        <f t="shared" si="8"/>
        <v>137.85121579748963</v>
      </c>
      <c r="G31" s="146">
        <f t="shared" si="9"/>
        <v>44.997</v>
      </c>
    </row>
    <row r="32" spans="1:7" x14ac:dyDescent="0.25">
      <c r="A32" s="133" t="s">
        <v>104</v>
      </c>
      <c r="B32" s="131">
        <f>B33+B34</f>
        <v>56358.799999999996</v>
      </c>
      <c r="C32" s="131">
        <f t="shared" ref="C32:E32" si="11">C33+C34</f>
        <v>116172</v>
      </c>
      <c r="D32" s="131">
        <f t="shared" si="11"/>
        <v>116172</v>
      </c>
      <c r="E32" s="131">
        <f t="shared" si="11"/>
        <v>48080.880000000005</v>
      </c>
      <c r="F32" s="145">
        <f t="shared" si="8"/>
        <v>85.312107425992053</v>
      </c>
      <c r="G32" s="145">
        <f t="shared" si="9"/>
        <v>41.387666563371553</v>
      </c>
    </row>
    <row r="33" spans="1:7" x14ac:dyDescent="0.25">
      <c r="A33" s="134" t="s">
        <v>97</v>
      </c>
      <c r="B33" s="135">
        <v>8243.3799999999992</v>
      </c>
      <c r="C33" s="135">
        <v>30000</v>
      </c>
      <c r="D33" s="135">
        <v>30000</v>
      </c>
      <c r="E33" s="135">
        <v>4315.8</v>
      </c>
      <c r="F33" s="146">
        <f t="shared" si="8"/>
        <v>52.354737983691166</v>
      </c>
      <c r="G33" s="146">
        <f t="shared" si="9"/>
        <v>14.386000000000001</v>
      </c>
    </row>
    <row r="34" spans="1:7" x14ac:dyDescent="0.25">
      <c r="A34" s="134" t="s">
        <v>100</v>
      </c>
      <c r="B34" s="135">
        <v>48115.42</v>
      </c>
      <c r="C34" s="135">
        <v>86172</v>
      </c>
      <c r="D34" s="135">
        <v>86172</v>
      </c>
      <c r="E34" s="135">
        <v>43765.08</v>
      </c>
      <c r="F34" s="146">
        <f t="shared" si="8"/>
        <v>90.95853262841726</v>
      </c>
      <c r="G34" s="146">
        <f t="shared" si="9"/>
        <v>50.788051803370003</v>
      </c>
    </row>
    <row r="35" spans="1:7" ht="13.8" customHeight="1" x14ac:dyDescent="0.25">
      <c r="A35" s="133" t="s">
        <v>105</v>
      </c>
      <c r="B35" s="131">
        <f>B36+B37+B38+B39+B40</f>
        <v>782280.9</v>
      </c>
      <c r="C35" s="131">
        <f t="shared" ref="C35:E35" si="12">C36+C37+C38+C39+C40</f>
        <v>2084386</v>
      </c>
      <c r="D35" s="131">
        <f t="shared" si="12"/>
        <v>2084386</v>
      </c>
      <c r="E35" s="131">
        <f t="shared" si="12"/>
        <v>740304.89999999991</v>
      </c>
      <c r="F35" s="145">
        <f t="shared" si="8"/>
        <v>94.634152514780794</v>
      </c>
      <c r="G35" s="145">
        <f t="shared" si="9"/>
        <v>35.516689327216739</v>
      </c>
    </row>
    <row r="36" spans="1:7" x14ac:dyDescent="0.25">
      <c r="A36" s="134" t="s">
        <v>152</v>
      </c>
      <c r="B36" s="135">
        <v>0</v>
      </c>
      <c r="C36" s="135">
        <v>24300</v>
      </c>
      <c r="D36" s="135">
        <v>24300</v>
      </c>
      <c r="E36" s="135">
        <v>0</v>
      </c>
      <c r="F36" s="146" t="str">
        <f t="shared" si="8"/>
        <v>-</v>
      </c>
      <c r="G36" s="146">
        <f t="shared" si="9"/>
        <v>0</v>
      </c>
    </row>
    <row r="37" spans="1:7" x14ac:dyDescent="0.25">
      <c r="A37" s="134" t="s">
        <v>98</v>
      </c>
      <c r="B37" s="135">
        <v>16269.26</v>
      </c>
      <c r="C37" s="135">
        <v>0</v>
      </c>
      <c r="D37" s="135">
        <v>0</v>
      </c>
      <c r="E37" s="135">
        <v>0</v>
      </c>
      <c r="F37" s="146">
        <f t="shared" si="8"/>
        <v>0</v>
      </c>
      <c r="G37" s="146" t="str">
        <f t="shared" si="9"/>
        <v>-</v>
      </c>
    </row>
    <row r="38" spans="1:7" x14ac:dyDescent="0.25">
      <c r="A38" s="134" t="s">
        <v>99</v>
      </c>
      <c r="B38" s="135">
        <v>766011.64</v>
      </c>
      <c r="C38" s="135">
        <v>1521668</v>
      </c>
      <c r="D38" s="135">
        <v>1521668</v>
      </c>
      <c r="E38" s="135">
        <v>720421.58</v>
      </c>
      <c r="F38" s="146">
        <f t="shared" si="8"/>
        <v>94.048385478842064</v>
      </c>
      <c r="G38" s="146">
        <f t="shared" si="9"/>
        <v>47.344202546153298</v>
      </c>
    </row>
    <row r="39" spans="1:7" x14ac:dyDescent="0.25">
      <c r="A39" s="134" t="s">
        <v>153</v>
      </c>
      <c r="B39" s="135">
        <v>0</v>
      </c>
      <c r="C39" s="135">
        <v>47010</v>
      </c>
      <c r="D39" s="135">
        <v>47010</v>
      </c>
      <c r="E39" s="135">
        <v>19883.32</v>
      </c>
      <c r="F39" s="146" t="str">
        <f t="shared" si="8"/>
        <v>-</v>
      </c>
      <c r="G39" s="146">
        <f t="shared" si="9"/>
        <v>42.295937034673479</v>
      </c>
    </row>
    <row r="40" spans="1:7" x14ac:dyDescent="0.25">
      <c r="A40" s="134" t="s">
        <v>193</v>
      </c>
      <c r="B40" s="135">
        <v>0</v>
      </c>
      <c r="C40" s="135">
        <v>491408</v>
      </c>
      <c r="D40" s="135">
        <v>491408</v>
      </c>
      <c r="E40" s="135">
        <v>0</v>
      </c>
      <c r="F40" s="146" t="str">
        <f t="shared" si="8"/>
        <v>-</v>
      </c>
      <c r="G40" s="146">
        <f t="shared" si="9"/>
        <v>0</v>
      </c>
    </row>
    <row r="41" spans="1:7" x14ac:dyDescent="0.25">
      <c r="A41" s="133" t="s">
        <v>115</v>
      </c>
      <c r="B41" s="131">
        <f>B42</f>
        <v>2162.6799999999998</v>
      </c>
      <c r="C41" s="131">
        <f t="shared" ref="C41:E41" si="13">C42</f>
        <v>3200</v>
      </c>
      <c r="D41" s="131">
        <f t="shared" si="13"/>
        <v>3200</v>
      </c>
      <c r="E41" s="131">
        <f t="shared" si="13"/>
        <v>2040</v>
      </c>
      <c r="F41" s="145">
        <f t="shared" si="8"/>
        <v>94.327408585643752</v>
      </c>
      <c r="G41" s="145">
        <f t="shared" si="9"/>
        <v>63.749999999999993</v>
      </c>
    </row>
    <row r="42" spans="1:7" x14ac:dyDescent="0.25">
      <c r="A42" s="134" t="s">
        <v>114</v>
      </c>
      <c r="B42" s="135">
        <v>2162.6799999999998</v>
      </c>
      <c r="C42" s="135">
        <v>3200</v>
      </c>
      <c r="D42" s="135">
        <v>3200</v>
      </c>
      <c r="E42" s="135">
        <v>2040</v>
      </c>
      <c r="F42" s="146">
        <f t="shared" si="8"/>
        <v>94.327408585643752</v>
      </c>
      <c r="G42" s="146">
        <f t="shared" si="9"/>
        <v>63.749999999999993</v>
      </c>
    </row>
    <row r="43" spans="1:7" x14ac:dyDescent="0.25">
      <c r="A43" s="32"/>
      <c r="B43" s="58"/>
      <c r="C43" s="58"/>
      <c r="D43" s="58"/>
      <c r="E43" s="58"/>
      <c r="F43" s="148"/>
      <c r="G43" s="148"/>
    </row>
    <row r="44" spans="1:7" x14ac:dyDescent="0.25">
      <c r="A44" s="38" t="s">
        <v>65</v>
      </c>
      <c r="B44" s="59">
        <f>B28+B30+B32+B35+B41</f>
        <v>880061.29</v>
      </c>
      <c r="C44" s="59">
        <f>C28+C30+C32+C35+C41</f>
        <v>2320578</v>
      </c>
      <c r="D44" s="59">
        <f>D28+D30+D32+D35+D41</f>
        <v>2320578</v>
      </c>
      <c r="E44" s="59">
        <f>E28+E30+E32+E35+E41</f>
        <v>822488.2699999999</v>
      </c>
      <c r="F44" s="149">
        <f t="shared" si="8"/>
        <v>93.458066994402159</v>
      </c>
      <c r="G44" s="149">
        <f t="shared" si="9"/>
        <v>35.44325034538808</v>
      </c>
    </row>
    <row r="46" spans="1:7" x14ac:dyDescent="0.25">
      <c r="B46" s="44"/>
      <c r="C46" s="44"/>
      <c r="D46" s="44"/>
      <c r="E46" s="44"/>
    </row>
  </sheetData>
  <mergeCells count="1">
    <mergeCell ref="A2:G2"/>
  </mergeCells>
  <conditionalFormatting sqref="B8:E8">
    <cfRule type="containsBlanks" dxfId="20" priority="16">
      <formula>LEN(TRIM(B8))=0</formula>
    </cfRule>
  </conditionalFormatting>
  <conditionalFormatting sqref="B10:E10">
    <cfRule type="containsBlanks" dxfId="19" priority="15">
      <formula>LEN(TRIM(B10))=0</formula>
    </cfRule>
  </conditionalFormatting>
  <conditionalFormatting sqref="B12:E13">
    <cfRule type="containsBlanks" dxfId="18" priority="14">
      <formula>LEN(TRIM(B12))=0</formula>
    </cfRule>
  </conditionalFormatting>
  <conditionalFormatting sqref="B21:E21">
    <cfRule type="containsBlanks" dxfId="17" priority="12">
      <formula>LEN(TRIM(B21))=0</formula>
    </cfRule>
  </conditionalFormatting>
  <conditionalFormatting sqref="B29:E29">
    <cfRule type="containsBlanks" dxfId="16" priority="10">
      <formula>LEN(TRIM(B29))=0</formula>
    </cfRule>
  </conditionalFormatting>
  <conditionalFormatting sqref="B31:E31">
    <cfRule type="containsBlanks" dxfId="15" priority="9">
      <formula>LEN(TRIM(B31))=0</formula>
    </cfRule>
  </conditionalFormatting>
  <conditionalFormatting sqref="B33:E34">
    <cfRule type="containsBlanks" dxfId="14" priority="8">
      <formula>LEN(TRIM(B33))=0</formula>
    </cfRule>
  </conditionalFormatting>
  <conditionalFormatting sqref="B42:E42">
    <cfRule type="containsBlanks" dxfId="13" priority="6">
      <formula>LEN(TRIM(B42))=0</formula>
    </cfRule>
  </conditionalFormatting>
  <conditionalFormatting sqref="B15:E19">
    <cfRule type="containsBlanks" dxfId="12" priority="3">
      <formula>LEN(TRIM(B15))=0</formula>
    </cfRule>
  </conditionalFormatting>
  <conditionalFormatting sqref="B36:E40">
    <cfRule type="containsBlanks" dxfId="11" priority="2">
      <formula>LEN(TRIM(B36))=0</formula>
    </cfRule>
  </conditionalFormatting>
  <conditionalFormatting sqref="F15:G16">
    <cfRule type="containsBlanks" dxfId="10" priority="1">
      <formula>LEN(TRIM(F15))=0</formula>
    </cfRule>
  </conditionalFormatting>
  <pageMargins left="0.19685039370078741" right="0.19685039370078741" top="0.39370078740157483" bottom="0.39370078740157483" header="0.19685039370078741" footer="0.19685039370078741"/>
  <pageSetup paperSize="9" scale="88" firstPageNumber="7" orientation="landscape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"/>
  <sheetViews>
    <sheetView showGridLines="0" zoomScaleNormal="100" workbookViewId="0">
      <selection activeCell="C15" sqref="C15"/>
    </sheetView>
  </sheetViews>
  <sheetFormatPr defaultColWidth="9.109375" defaultRowHeight="13.2" x14ac:dyDescent="0.25"/>
  <cols>
    <col min="1" max="1" width="100.109375" style="1" customWidth="1"/>
    <col min="2" max="2" width="16.6640625" style="1" customWidth="1"/>
    <col min="3" max="3" width="15.33203125" style="1" bestFit="1" customWidth="1"/>
    <col min="4" max="4" width="15.88671875" style="1" bestFit="1" customWidth="1"/>
    <col min="5" max="5" width="16" style="1" customWidth="1"/>
    <col min="6" max="6" width="9.109375" style="123" bestFit="1" customWidth="1"/>
    <col min="7" max="7" width="8.5546875" style="123" bestFit="1" customWidth="1"/>
    <col min="8" max="16384" width="9.109375" style="1"/>
  </cols>
  <sheetData>
    <row r="1" spans="1:7" s="67" customFormat="1" ht="13.5" customHeight="1" x14ac:dyDescent="0.3">
      <c r="A1" s="184" t="s">
        <v>137</v>
      </c>
      <c r="B1" s="184"/>
      <c r="C1" s="184"/>
      <c r="D1" s="184"/>
      <c r="E1" s="184"/>
      <c r="F1" s="184"/>
      <c r="G1" s="184"/>
    </row>
    <row r="2" spans="1:7" ht="3.75" customHeight="1" x14ac:dyDescent="0.25">
      <c r="A2" s="28"/>
      <c r="B2" s="28"/>
      <c r="C2" s="28"/>
      <c r="D2" s="28"/>
      <c r="E2" s="28"/>
      <c r="F2" s="127"/>
      <c r="G2" s="127"/>
    </row>
    <row r="3" spans="1:7" ht="26.4" x14ac:dyDescent="0.25">
      <c r="A3" s="36" t="s">
        <v>83</v>
      </c>
      <c r="B3" s="18" t="s">
        <v>150</v>
      </c>
      <c r="C3" s="18" t="str">
        <f>'Sažetak '!C13</f>
        <v>Izvorni plan 
2026.</v>
      </c>
      <c r="D3" s="18" t="str">
        <f>'Sažetak '!D13</f>
        <v>Tekući plan 
2026.</v>
      </c>
      <c r="E3" s="18" t="s">
        <v>151</v>
      </c>
      <c r="F3" s="117" t="s">
        <v>111</v>
      </c>
      <c r="G3" s="117" t="s">
        <v>112</v>
      </c>
    </row>
    <row r="4" spans="1:7" s="4" customFormat="1" ht="8.25" customHeight="1" x14ac:dyDescent="0.2">
      <c r="A4" s="35">
        <v>1</v>
      </c>
      <c r="B4" s="35">
        <v>2</v>
      </c>
      <c r="C4" s="35">
        <v>3</v>
      </c>
      <c r="D4" s="35">
        <v>4</v>
      </c>
      <c r="E4" s="35">
        <v>5</v>
      </c>
      <c r="F4" s="128" t="s">
        <v>77</v>
      </c>
      <c r="G4" s="128" t="s">
        <v>78</v>
      </c>
    </row>
    <row r="5" spans="1:7" x14ac:dyDescent="0.25">
      <c r="A5" s="7" t="s">
        <v>85</v>
      </c>
      <c r="B5" s="7"/>
      <c r="C5" s="7"/>
      <c r="D5" s="7"/>
      <c r="E5" s="7"/>
      <c r="F5" s="140"/>
      <c r="G5" s="140"/>
    </row>
    <row r="6" spans="1:7" x14ac:dyDescent="0.25">
      <c r="A6" s="151" t="s">
        <v>84</v>
      </c>
      <c r="B6" s="152">
        <f>SUM(B7:B9)</f>
        <v>880061.29</v>
      </c>
      <c r="C6" s="152">
        <f>SUM(C7:C9)</f>
        <v>2320578</v>
      </c>
      <c r="D6" s="152">
        <f>SUM(D7:D9)</f>
        <v>2320578</v>
      </c>
      <c r="E6" s="152">
        <f>SUM(E7:E9)</f>
        <v>822488.27</v>
      </c>
      <c r="F6" s="155">
        <f t="shared" ref="F6:F10" si="0">IFERROR(E6/B6*100,"-")</f>
        <v>93.458066994402174</v>
      </c>
      <c r="G6" s="155">
        <f t="shared" ref="G6:G10" si="1">IFERROR(E6/D6*100,"-")</f>
        <v>35.443250345388087</v>
      </c>
    </row>
    <row r="7" spans="1:7" x14ac:dyDescent="0.25">
      <c r="A7" s="153" t="s">
        <v>107</v>
      </c>
      <c r="B7" s="135">
        <v>880061.29</v>
      </c>
      <c r="C7" s="135">
        <v>2319910</v>
      </c>
      <c r="D7" s="135">
        <v>2319910</v>
      </c>
      <c r="E7" s="135">
        <v>822488.27</v>
      </c>
      <c r="F7" s="136">
        <f t="shared" si="0"/>
        <v>93.458066994402174</v>
      </c>
      <c r="G7" s="136">
        <f t="shared" si="1"/>
        <v>35.453455953032666</v>
      </c>
    </row>
    <row r="8" spans="1:7" x14ac:dyDescent="0.25">
      <c r="A8" s="153" t="s">
        <v>108</v>
      </c>
      <c r="B8" s="137">
        <v>0</v>
      </c>
      <c r="C8" s="137">
        <v>148</v>
      </c>
      <c r="D8" s="137">
        <v>148</v>
      </c>
      <c r="E8" s="137">
        <v>0</v>
      </c>
      <c r="F8" s="136" t="str">
        <f t="shared" si="0"/>
        <v>-</v>
      </c>
      <c r="G8" s="136">
        <f t="shared" si="1"/>
        <v>0</v>
      </c>
    </row>
    <row r="9" spans="1:7" x14ac:dyDescent="0.25">
      <c r="A9" s="153" t="s">
        <v>109</v>
      </c>
      <c r="B9" s="137">
        <v>0</v>
      </c>
      <c r="C9" s="137">
        <v>520</v>
      </c>
      <c r="D9" s="137">
        <v>520</v>
      </c>
      <c r="E9" s="137">
        <v>0</v>
      </c>
      <c r="F9" s="136" t="str">
        <f t="shared" si="0"/>
        <v>-</v>
      </c>
      <c r="G9" s="136">
        <f t="shared" si="1"/>
        <v>0</v>
      </c>
    </row>
    <row r="10" spans="1:7" x14ac:dyDescent="0.25">
      <c r="A10" s="49" t="s">
        <v>65</v>
      </c>
      <c r="B10" s="65">
        <f>B6</f>
        <v>880061.29</v>
      </c>
      <c r="C10" s="65">
        <f t="shared" ref="C10:E10" si="2">C6</f>
        <v>2320578</v>
      </c>
      <c r="D10" s="65">
        <f t="shared" si="2"/>
        <v>2320578</v>
      </c>
      <c r="E10" s="65">
        <f t="shared" si="2"/>
        <v>822488.27</v>
      </c>
      <c r="F10" s="156">
        <f t="shared" si="0"/>
        <v>93.458066994402174</v>
      </c>
      <c r="G10" s="156">
        <f t="shared" si="1"/>
        <v>35.443250345388087</v>
      </c>
    </row>
    <row r="12" spans="1:7" x14ac:dyDescent="0.25">
      <c r="B12" s="44"/>
      <c r="C12" s="44"/>
      <c r="D12" s="44"/>
      <c r="E12" s="44"/>
    </row>
  </sheetData>
  <mergeCells count="1">
    <mergeCell ref="A1:G1"/>
  </mergeCells>
  <conditionalFormatting sqref="B7:E9">
    <cfRule type="containsBlanks" dxfId="9" priority="2">
      <formula>LEN(TRIM(B7))=0</formula>
    </cfRule>
  </conditionalFormatting>
  <pageMargins left="0.19685039370078741" right="0.19685039370078741" top="0.39370078740157483" bottom="0.39370078740157483" header="0.19685039370078741" footer="0.19685039370078741"/>
  <pageSetup paperSize="9" scale="78" firstPageNumber="8" orientation="landscape" useFirstPageNumber="1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showGridLines="0" topLeftCell="A16" zoomScaleNormal="100" workbookViewId="0">
      <selection activeCell="A21" sqref="A21"/>
    </sheetView>
  </sheetViews>
  <sheetFormatPr defaultColWidth="9.109375" defaultRowHeight="13.2" x14ac:dyDescent="0.25"/>
  <cols>
    <col min="1" max="1" width="73.6640625" style="1" customWidth="1"/>
    <col min="2" max="3" width="17.33203125" style="1" customWidth="1"/>
    <col min="4" max="4" width="17.6640625" style="1" customWidth="1"/>
    <col min="5" max="5" width="17.33203125" style="1" customWidth="1"/>
    <col min="6" max="6" width="11.109375" style="1" bestFit="1" customWidth="1"/>
    <col min="7" max="7" width="10" style="1" bestFit="1" customWidth="1"/>
    <col min="8" max="16384" width="9.109375" style="1"/>
  </cols>
  <sheetData>
    <row r="1" spans="1:7" s="67" customFormat="1" ht="15.6" x14ac:dyDescent="0.3">
      <c r="A1" s="73" t="s">
        <v>66</v>
      </c>
      <c r="G1" s="74"/>
    </row>
    <row r="3" spans="1:7" s="67" customFormat="1" ht="15.6" x14ac:dyDescent="0.3">
      <c r="A3" s="184" t="s">
        <v>138</v>
      </c>
      <c r="B3" s="184"/>
      <c r="C3" s="184"/>
      <c r="D3" s="184"/>
      <c r="E3" s="184"/>
      <c r="F3" s="184"/>
      <c r="G3" s="184"/>
    </row>
    <row r="4" spans="1:7" x14ac:dyDescent="0.25">
      <c r="A4" s="28"/>
      <c r="B4" s="28"/>
      <c r="C4" s="28"/>
      <c r="D4" s="28"/>
      <c r="E4" s="28"/>
      <c r="F4" s="28"/>
      <c r="G4" s="28"/>
    </row>
    <row r="5" spans="1:7" ht="39.6" x14ac:dyDescent="0.25">
      <c r="A5" s="36" t="s">
        <v>86</v>
      </c>
      <c r="B5" s="18" t="str">
        <f>'Sažetak '!B13</f>
        <v>Ostvarenje / izvršenje 
01.01.-30.06.2025.</v>
      </c>
      <c r="C5" s="18" t="str">
        <f>'Sažetak '!C13</f>
        <v>Izvorni plan 
2026.</v>
      </c>
      <c r="D5" s="18" t="str">
        <f>'Sažetak '!D13</f>
        <v>Tekući plan 
2026.</v>
      </c>
      <c r="E5" s="18" t="str">
        <f>'Sažetak '!E13</f>
        <v>Ostvarenje / izvršenje 
01.01.-30.06.2026.</v>
      </c>
      <c r="F5" s="24" t="s">
        <v>111</v>
      </c>
      <c r="G5" s="24" t="s">
        <v>112</v>
      </c>
    </row>
    <row r="6" spans="1:7" s="4" customFormat="1" ht="10.199999999999999" x14ac:dyDescent="0.2">
      <c r="A6" s="35">
        <v>1</v>
      </c>
      <c r="B6" s="35">
        <v>2</v>
      </c>
      <c r="C6" s="35">
        <v>3</v>
      </c>
      <c r="D6" s="35">
        <v>4</v>
      </c>
      <c r="E6" s="35">
        <v>5</v>
      </c>
      <c r="F6" s="35" t="s">
        <v>77</v>
      </c>
      <c r="G6" s="35" t="s">
        <v>78</v>
      </c>
    </row>
    <row r="7" spans="1:7" x14ac:dyDescent="0.25">
      <c r="A7" s="7" t="s">
        <v>67</v>
      </c>
      <c r="B7" s="29"/>
      <c r="C7" s="29"/>
      <c r="D7" s="29"/>
      <c r="E7" s="29"/>
      <c r="F7" s="30"/>
      <c r="G7" s="51"/>
    </row>
    <row r="8" spans="1:7" x14ac:dyDescent="0.25">
      <c r="A8" s="130" t="s">
        <v>68</v>
      </c>
      <c r="B8" s="131">
        <f>B9+B11</f>
        <v>0</v>
      </c>
      <c r="C8" s="131">
        <f t="shared" ref="C8:E8" si="0">C9+C11</f>
        <v>0</v>
      </c>
      <c r="D8" s="131">
        <f t="shared" si="0"/>
        <v>0</v>
      </c>
      <c r="E8" s="131">
        <f t="shared" si="0"/>
        <v>0</v>
      </c>
      <c r="F8" s="157" t="str">
        <f>IFERROR(E8/B8*100,"-")</f>
        <v>-</v>
      </c>
      <c r="G8" s="157" t="str">
        <f>IFERROR(E8/D8*100,"-")</f>
        <v>-</v>
      </c>
    </row>
    <row r="9" spans="1:7" ht="26.4" x14ac:dyDescent="0.25">
      <c r="A9" s="133" t="s">
        <v>110</v>
      </c>
      <c r="B9" s="131">
        <f>B10</f>
        <v>0</v>
      </c>
      <c r="C9" s="131">
        <f t="shared" ref="C9:E9" si="1">C10</f>
        <v>0</v>
      </c>
      <c r="D9" s="131">
        <f t="shared" si="1"/>
        <v>0</v>
      </c>
      <c r="E9" s="131">
        <f t="shared" si="1"/>
        <v>0</v>
      </c>
      <c r="F9" s="157" t="str">
        <f t="shared" ref="F9:F24" si="2">IFERROR(E9/B9*100,"-")</f>
        <v>-</v>
      </c>
      <c r="G9" s="157" t="str">
        <f t="shared" ref="G9:G24" si="3">IFERROR(E9/D9*100,"-")</f>
        <v>-</v>
      </c>
    </row>
    <row r="10" spans="1:7" s="5" customFormat="1" x14ac:dyDescent="0.25">
      <c r="A10" s="134" t="s">
        <v>116</v>
      </c>
      <c r="B10" s="137">
        <v>0</v>
      </c>
      <c r="C10" s="137">
        <v>0</v>
      </c>
      <c r="D10" s="137">
        <v>0</v>
      </c>
      <c r="E10" s="137">
        <v>0</v>
      </c>
      <c r="F10" s="154" t="str">
        <f t="shared" si="2"/>
        <v>-</v>
      </c>
      <c r="G10" s="157" t="str">
        <f t="shared" si="3"/>
        <v>-</v>
      </c>
    </row>
    <row r="11" spans="1:7" s="5" customFormat="1" ht="26.4" x14ac:dyDescent="0.25">
      <c r="A11" s="133" t="s">
        <v>69</v>
      </c>
      <c r="B11" s="131">
        <f>B12</f>
        <v>0</v>
      </c>
      <c r="C11" s="131">
        <f t="shared" ref="C11:E11" si="4">C12</f>
        <v>0</v>
      </c>
      <c r="D11" s="131">
        <f t="shared" si="4"/>
        <v>0</v>
      </c>
      <c r="E11" s="131">
        <f t="shared" si="4"/>
        <v>0</v>
      </c>
      <c r="F11" s="157" t="str">
        <f t="shared" si="2"/>
        <v>-</v>
      </c>
      <c r="G11" s="157" t="str">
        <f t="shared" si="3"/>
        <v>-</v>
      </c>
    </row>
    <row r="12" spans="1:7" x14ac:dyDescent="0.25">
      <c r="A12" s="134" t="s">
        <v>117</v>
      </c>
      <c r="B12" s="137">
        <v>0</v>
      </c>
      <c r="C12" s="137">
        <v>0</v>
      </c>
      <c r="D12" s="137">
        <v>0</v>
      </c>
      <c r="E12" s="137">
        <v>0</v>
      </c>
      <c r="F12" s="154" t="str">
        <f t="shared" si="2"/>
        <v>-</v>
      </c>
      <c r="G12" s="157" t="str">
        <f t="shared" si="3"/>
        <v>-</v>
      </c>
    </row>
    <row r="13" spans="1:7" x14ac:dyDescent="0.25">
      <c r="A13" s="134"/>
      <c r="B13" s="135"/>
      <c r="C13" s="135"/>
      <c r="D13" s="135"/>
      <c r="E13" s="135"/>
      <c r="F13" s="154"/>
      <c r="G13" s="157"/>
    </row>
    <row r="14" spans="1:7" x14ac:dyDescent="0.25">
      <c r="A14" s="130" t="s">
        <v>70</v>
      </c>
      <c r="B14" s="131">
        <f>B8</f>
        <v>0</v>
      </c>
      <c r="C14" s="131">
        <f t="shared" ref="C14:E14" si="5">C8</f>
        <v>0</v>
      </c>
      <c r="D14" s="131">
        <f t="shared" si="5"/>
        <v>0</v>
      </c>
      <c r="E14" s="131">
        <f t="shared" si="5"/>
        <v>0</v>
      </c>
      <c r="F14" s="157" t="str">
        <f t="shared" si="2"/>
        <v>-</v>
      </c>
      <c r="G14" s="157" t="str">
        <f t="shared" si="3"/>
        <v>-</v>
      </c>
    </row>
    <row r="15" spans="1:7" x14ac:dyDescent="0.25">
      <c r="A15" s="34"/>
      <c r="B15" s="60"/>
      <c r="C15" s="60"/>
      <c r="D15" s="60"/>
      <c r="E15" s="60"/>
      <c r="F15" s="63"/>
      <c r="G15" s="64"/>
    </row>
    <row r="16" spans="1:7" x14ac:dyDescent="0.25">
      <c r="A16" s="7" t="s">
        <v>71</v>
      </c>
      <c r="B16" s="57"/>
      <c r="C16" s="57"/>
      <c r="D16" s="57"/>
      <c r="E16" s="57"/>
      <c r="F16" s="61" t="str">
        <f t="shared" si="2"/>
        <v>-</v>
      </c>
      <c r="G16" s="61" t="str">
        <f t="shared" si="3"/>
        <v>-</v>
      </c>
    </row>
    <row r="17" spans="1:7" x14ac:dyDescent="0.25">
      <c r="A17" s="130" t="s">
        <v>72</v>
      </c>
      <c r="B17" s="131">
        <f>B18+B20</f>
        <v>0</v>
      </c>
      <c r="C17" s="131">
        <f t="shared" ref="C17:E17" si="6">C18+C20</f>
        <v>0</v>
      </c>
      <c r="D17" s="131">
        <f t="shared" si="6"/>
        <v>0</v>
      </c>
      <c r="E17" s="131">
        <f t="shared" si="6"/>
        <v>0</v>
      </c>
      <c r="F17" s="157" t="str">
        <f t="shared" si="2"/>
        <v>-</v>
      </c>
      <c r="G17" s="157" t="str">
        <f t="shared" si="3"/>
        <v>-</v>
      </c>
    </row>
    <row r="18" spans="1:7" ht="26.4" x14ac:dyDescent="0.25">
      <c r="A18" s="133" t="s">
        <v>120</v>
      </c>
      <c r="B18" s="131">
        <f>B19</f>
        <v>0</v>
      </c>
      <c r="C18" s="131">
        <f t="shared" ref="C18:E18" si="7">C19</f>
        <v>0</v>
      </c>
      <c r="D18" s="131">
        <f t="shared" si="7"/>
        <v>0</v>
      </c>
      <c r="E18" s="131">
        <f t="shared" si="7"/>
        <v>0</v>
      </c>
      <c r="F18" s="157" t="str">
        <f t="shared" si="2"/>
        <v>-</v>
      </c>
      <c r="G18" s="157" t="str">
        <f t="shared" si="3"/>
        <v>-</v>
      </c>
    </row>
    <row r="19" spans="1:7" x14ac:dyDescent="0.25">
      <c r="A19" s="134" t="s">
        <v>121</v>
      </c>
      <c r="B19" s="137">
        <v>0</v>
      </c>
      <c r="C19" s="137">
        <v>0</v>
      </c>
      <c r="D19" s="137">
        <v>0</v>
      </c>
      <c r="E19" s="137">
        <v>0</v>
      </c>
      <c r="F19" s="154" t="str">
        <f t="shared" si="2"/>
        <v>-</v>
      </c>
      <c r="G19" s="157" t="str">
        <f t="shared" si="3"/>
        <v>-</v>
      </c>
    </row>
    <row r="20" spans="1:7" s="5" customFormat="1" ht="26.4" x14ac:dyDescent="0.25">
      <c r="A20" s="133" t="s">
        <v>73</v>
      </c>
      <c r="B20" s="131">
        <f>B21+B22</f>
        <v>0</v>
      </c>
      <c r="C20" s="131">
        <f t="shared" ref="C20:E20" si="8">C21+C22</f>
        <v>0</v>
      </c>
      <c r="D20" s="131">
        <f t="shared" si="8"/>
        <v>0</v>
      </c>
      <c r="E20" s="131">
        <f t="shared" si="8"/>
        <v>0</v>
      </c>
      <c r="F20" s="157" t="str">
        <f t="shared" si="2"/>
        <v>-</v>
      </c>
      <c r="G20" s="157" t="str">
        <f t="shared" si="3"/>
        <v>-</v>
      </c>
    </row>
    <row r="21" spans="1:7" ht="26.4" x14ac:dyDescent="0.25">
      <c r="A21" s="134" t="s">
        <v>74</v>
      </c>
      <c r="B21" s="137">
        <v>0</v>
      </c>
      <c r="C21" s="137">
        <v>0</v>
      </c>
      <c r="D21" s="137">
        <v>0</v>
      </c>
      <c r="E21" s="137">
        <v>0</v>
      </c>
      <c r="F21" s="154" t="str">
        <f t="shared" si="2"/>
        <v>-</v>
      </c>
      <c r="G21" s="157" t="str">
        <f t="shared" si="3"/>
        <v>-</v>
      </c>
    </row>
    <row r="22" spans="1:7" ht="26.4" x14ac:dyDescent="0.25">
      <c r="A22" s="134" t="s">
        <v>128</v>
      </c>
      <c r="B22" s="137">
        <v>0</v>
      </c>
      <c r="C22" s="137">
        <v>0</v>
      </c>
      <c r="D22" s="137">
        <v>0</v>
      </c>
      <c r="E22" s="137">
        <v>0</v>
      </c>
      <c r="F22" s="154" t="str">
        <f t="shared" si="2"/>
        <v>-</v>
      </c>
      <c r="G22" s="157" t="str">
        <f t="shared" si="3"/>
        <v>-</v>
      </c>
    </row>
    <row r="23" spans="1:7" x14ac:dyDescent="0.25">
      <c r="A23" s="32"/>
      <c r="B23" s="58"/>
      <c r="C23" s="58"/>
      <c r="D23" s="58"/>
      <c r="E23" s="58"/>
      <c r="F23" s="62"/>
      <c r="G23" s="62"/>
    </row>
    <row r="24" spans="1:7" x14ac:dyDescent="0.25">
      <c r="A24" s="38" t="s">
        <v>75</v>
      </c>
      <c r="B24" s="59">
        <f>B17</f>
        <v>0</v>
      </c>
      <c r="C24" s="59">
        <f t="shared" ref="C24:E24" si="9">C17</f>
        <v>0</v>
      </c>
      <c r="D24" s="59">
        <f t="shared" si="9"/>
        <v>0</v>
      </c>
      <c r="E24" s="59">
        <f t="shared" si="9"/>
        <v>0</v>
      </c>
      <c r="F24" s="53" t="str">
        <f t="shared" si="2"/>
        <v>-</v>
      </c>
      <c r="G24" s="53" t="str">
        <f t="shared" si="3"/>
        <v>-</v>
      </c>
    </row>
    <row r="25" spans="1:7" x14ac:dyDescent="0.25">
      <c r="B25" s="44"/>
      <c r="C25" s="44"/>
      <c r="D25" s="44"/>
      <c r="E25" s="44"/>
    </row>
    <row r="28" spans="1:7" x14ac:dyDescent="0.25">
      <c r="B28" s="44"/>
      <c r="C28" s="44"/>
      <c r="D28" s="44"/>
      <c r="E28" s="44"/>
      <c r="F28" s="44"/>
      <c r="G28" s="44"/>
    </row>
  </sheetData>
  <mergeCells count="1">
    <mergeCell ref="A3:G3"/>
  </mergeCells>
  <conditionalFormatting sqref="B10:E10">
    <cfRule type="containsBlanks" dxfId="8" priority="4">
      <formula>LEN(TRIM(B10))=0</formula>
    </cfRule>
  </conditionalFormatting>
  <conditionalFormatting sqref="B12:E12">
    <cfRule type="containsBlanks" dxfId="7" priority="3">
      <formula>LEN(TRIM(B12))=0</formula>
    </cfRule>
  </conditionalFormatting>
  <conditionalFormatting sqref="B19:E19">
    <cfRule type="containsBlanks" dxfId="6" priority="2">
      <formula>LEN(TRIM(B19))=0</formula>
    </cfRule>
  </conditionalFormatting>
  <conditionalFormatting sqref="B21:E22">
    <cfRule type="containsBlanks" dxfId="5" priority="1">
      <formula>LEN(TRIM(B21))=0</formula>
    </cfRule>
  </conditionalFormatting>
  <pageMargins left="0.19685039370078741" right="0.19685039370078741" top="0.39370078740157483" bottom="0.39370078740157483" header="0.19685039370078741" footer="0.19685039370078741"/>
  <pageSetup paperSize="9" scale="87" firstPageNumber="9" orientation="landscape" useFirstPageNumber="1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5"/>
  <sheetViews>
    <sheetView showGridLines="0" zoomScaleNormal="100" workbookViewId="0">
      <selection activeCell="A17" sqref="A17:G21"/>
    </sheetView>
  </sheetViews>
  <sheetFormatPr defaultColWidth="9.109375" defaultRowHeight="13.2" x14ac:dyDescent="0.25"/>
  <cols>
    <col min="1" max="1" width="73.6640625" style="1" customWidth="1"/>
    <col min="2" max="3" width="17.33203125" style="1" customWidth="1"/>
    <col min="4" max="4" width="17.6640625" style="1" customWidth="1"/>
    <col min="5" max="5" width="17.33203125" style="1" customWidth="1"/>
    <col min="6" max="6" width="11.109375" style="27" bestFit="1" customWidth="1"/>
    <col min="7" max="7" width="10" style="27" bestFit="1" customWidth="1"/>
    <col min="8" max="16384" width="9.109375" style="1"/>
  </cols>
  <sheetData>
    <row r="1" spans="1:7" s="67" customFormat="1" ht="15.6" x14ac:dyDescent="0.3">
      <c r="A1" s="184" t="s">
        <v>141</v>
      </c>
      <c r="B1" s="184"/>
      <c r="C1" s="184"/>
      <c r="D1" s="184"/>
      <c r="E1" s="184"/>
      <c r="F1" s="184"/>
      <c r="G1" s="184"/>
    </row>
    <row r="2" spans="1:7" x14ac:dyDescent="0.25">
      <c r="A2" s="28"/>
      <c r="B2" s="28"/>
      <c r="C2" s="28"/>
      <c r="D2" s="28"/>
      <c r="E2" s="28"/>
      <c r="F2" s="42"/>
      <c r="G2" s="42"/>
    </row>
    <row r="3" spans="1:7" ht="39.6" x14ac:dyDescent="0.25">
      <c r="A3" s="36" t="s">
        <v>80</v>
      </c>
      <c r="B3" s="18" t="str">
        <f>'Sažetak '!B13</f>
        <v>Ostvarenje / izvršenje 
01.01.-30.06.2025.</v>
      </c>
      <c r="C3" s="18" t="str">
        <f>'Sažetak '!C13</f>
        <v>Izvorni plan 
2026.</v>
      </c>
      <c r="D3" s="18" t="str">
        <f>'Sažetak '!D13</f>
        <v>Tekući plan 
2026.</v>
      </c>
      <c r="E3" s="18" t="str">
        <f>'Sažetak '!E13</f>
        <v>Ostvarenje / izvršenje 
01.01.-30.06.2026.</v>
      </c>
      <c r="F3" s="24" t="s">
        <v>111</v>
      </c>
      <c r="G3" s="24" t="s">
        <v>112</v>
      </c>
    </row>
    <row r="4" spans="1:7" s="4" customFormat="1" ht="10.199999999999999" x14ac:dyDescent="0.2">
      <c r="A4" s="35">
        <v>1</v>
      </c>
      <c r="B4" s="35">
        <v>2</v>
      </c>
      <c r="C4" s="35">
        <v>3</v>
      </c>
      <c r="D4" s="35">
        <v>4</v>
      </c>
      <c r="E4" s="35">
        <v>5</v>
      </c>
      <c r="F4" s="43" t="s">
        <v>77</v>
      </c>
      <c r="G4" s="43" t="s">
        <v>78</v>
      </c>
    </row>
    <row r="5" spans="1:7" ht="18.75" customHeight="1" x14ac:dyDescent="0.25">
      <c r="A5" s="7" t="s">
        <v>87</v>
      </c>
      <c r="B5" s="7"/>
      <c r="C5" s="7"/>
      <c r="D5" s="7"/>
      <c r="E5" s="7"/>
      <c r="F5" s="26"/>
      <c r="G5" s="26"/>
    </row>
    <row r="6" spans="1:7" x14ac:dyDescent="0.25">
      <c r="A6" s="133" t="s">
        <v>102</v>
      </c>
      <c r="B6" s="141">
        <f>B7</f>
        <v>0</v>
      </c>
      <c r="C6" s="141">
        <f t="shared" ref="C6:E6" si="0">C7</f>
        <v>0</v>
      </c>
      <c r="D6" s="141">
        <f t="shared" si="0"/>
        <v>0</v>
      </c>
      <c r="E6" s="141">
        <f t="shared" si="0"/>
        <v>0</v>
      </c>
      <c r="F6" s="158" t="str">
        <f>IFERROR(E6/B6*100,"-")</f>
        <v>-</v>
      </c>
      <c r="G6" s="158" t="str">
        <f>IFERROR(E6/D6*100,"-")</f>
        <v>-</v>
      </c>
    </row>
    <row r="7" spans="1:7" x14ac:dyDescent="0.25">
      <c r="A7" s="134" t="s">
        <v>95</v>
      </c>
      <c r="B7" s="159">
        <v>0</v>
      </c>
      <c r="C7" s="159">
        <v>0</v>
      </c>
      <c r="D7" s="159">
        <v>0</v>
      </c>
      <c r="E7" s="159">
        <v>0</v>
      </c>
      <c r="F7" s="160" t="str">
        <f t="shared" ref="F7:F13" si="1">IFERROR(E7/B7*100,"-")</f>
        <v>-</v>
      </c>
      <c r="G7" s="160" t="str">
        <f t="shared" ref="G7:G13" si="2">IFERROR(E7/D7*100,"-")</f>
        <v>-</v>
      </c>
    </row>
    <row r="8" spans="1:7" x14ac:dyDescent="0.25">
      <c r="A8" s="133" t="s">
        <v>104</v>
      </c>
      <c r="B8" s="141">
        <f>B9</f>
        <v>0</v>
      </c>
      <c r="C8" s="141">
        <f t="shared" ref="C8:E8" si="3">C9</f>
        <v>0</v>
      </c>
      <c r="D8" s="141">
        <f t="shared" si="3"/>
        <v>0</v>
      </c>
      <c r="E8" s="141">
        <f t="shared" si="3"/>
        <v>0</v>
      </c>
      <c r="F8" s="158" t="str">
        <f t="shared" si="1"/>
        <v>-</v>
      </c>
      <c r="G8" s="158" t="str">
        <f t="shared" si="2"/>
        <v>-</v>
      </c>
    </row>
    <row r="9" spans="1:7" x14ac:dyDescent="0.25">
      <c r="A9" s="134" t="s">
        <v>97</v>
      </c>
      <c r="B9" s="159">
        <v>0</v>
      </c>
      <c r="C9" s="159">
        <v>0</v>
      </c>
      <c r="D9" s="159">
        <v>0</v>
      </c>
      <c r="E9" s="159">
        <v>0</v>
      </c>
      <c r="F9" s="160" t="str">
        <f t="shared" si="1"/>
        <v>-</v>
      </c>
      <c r="G9" s="160" t="str">
        <f t="shared" si="2"/>
        <v>-</v>
      </c>
    </row>
    <row r="10" spans="1:7" x14ac:dyDescent="0.25">
      <c r="A10" s="133" t="s">
        <v>106</v>
      </c>
      <c r="B10" s="141">
        <f>B11</f>
        <v>0</v>
      </c>
      <c r="C10" s="141">
        <f t="shared" ref="C10:E10" si="4">C11</f>
        <v>0</v>
      </c>
      <c r="D10" s="141">
        <f t="shared" si="4"/>
        <v>0</v>
      </c>
      <c r="E10" s="141">
        <f t="shared" si="4"/>
        <v>0</v>
      </c>
      <c r="F10" s="158" t="str">
        <f t="shared" si="1"/>
        <v>-</v>
      </c>
      <c r="G10" s="158" t="str">
        <f t="shared" si="2"/>
        <v>-</v>
      </c>
    </row>
    <row r="11" spans="1:7" x14ac:dyDescent="0.25">
      <c r="A11" s="134" t="s">
        <v>96</v>
      </c>
      <c r="B11" s="159">
        <v>0</v>
      </c>
      <c r="C11" s="159">
        <v>0</v>
      </c>
      <c r="D11" s="159">
        <v>0</v>
      </c>
      <c r="E11" s="159">
        <v>0</v>
      </c>
      <c r="F11" s="160" t="str">
        <f t="shared" si="1"/>
        <v>-</v>
      </c>
      <c r="G11" s="160" t="str">
        <f t="shared" si="2"/>
        <v>-</v>
      </c>
    </row>
    <row r="12" spans="1:7" x14ac:dyDescent="0.25">
      <c r="A12" s="134"/>
      <c r="B12" s="142"/>
      <c r="C12" s="142"/>
      <c r="D12" s="142"/>
      <c r="E12" s="142"/>
      <c r="F12" s="160"/>
      <c r="G12" s="160"/>
    </row>
    <row r="13" spans="1:7" x14ac:dyDescent="0.25">
      <c r="A13" s="38" t="s">
        <v>70</v>
      </c>
      <c r="B13" s="41">
        <f>B6+B8+B10</f>
        <v>0</v>
      </c>
      <c r="C13" s="41">
        <f t="shared" ref="C13:E13" si="5">C6+C8+C10</f>
        <v>0</v>
      </c>
      <c r="D13" s="41">
        <f t="shared" si="5"/>
        <v>0</v>
      </c>
      <c r="E13" s="41">
        <f t="shared" si="5"/>
        <v>0</v>
      </c>
      <c r="F13" s="50" t="str">
        <f t="shared" si="1"/>
        <v>-</v>
      </c>
      <c r="G13" s="50" t="str">
        <f t="shared" si="2"/>
        <v>-</v>
      </c>
    </row>
    <row r="14" spans="1:7" x14ac:dyDescent="0.25">
      <c r="B14" s="56"/>
      <c r="C14" s="56"/>
      <c r="D14" s="56"/>
      <c r="E14" s="56"/>
    </row>
    <row r="15" spans="1:7" x14ac:dyDescent="0.25">
      <c r="B15" s="56"/>
      <c r="C15" s="56"/>
      <c r="D15" s="56"/>
      <c r="E15" s="56"/>
    </row>
    <row r="16" spans="1:7" ht="17.25" customHeight="1" x14ac:dyDescent="0.25">
      <c r="A16" s="7" t="s">
        <v>88</v>
      </c>
      <c r="B16" s="66"/>
      <c r="C16" s="66"/>
      <c r="D16" s="66"/>
      <c r="E16" s="66"/>
      <c r="F16" s="52"/>
      <c r="G16" s="52"/>
    </row>
    <row r="17" spans="1:7" x14ac:dyDescent="0.25">
      <c r="A17" s="133" t="s">
        <v>102</v>
      </c>
      <c r="B17" s="141">
        <f>B18</f>
        <v>0</v>
      </c>
      <c r="C17" s="141">
        <f t="shared" ref="C17:E17" si="6">C18</f>
        <v>0</v>
      </c>
      <c r="D17" s="141">
        <f t="shared" si="6"/>
        <v>0</v>
      </c>
      <c r="E17" s="141">
        <f t="shared" si="6"/>
        <v>0</v>
      </c>
      <c r="F17" s="158" t="str">
        <f t="shared" ref="F17:F23" si="7">IFERROR(E17/B17*100,"-")</f>
        <v>-</v>
      </c>
      <c r="G17" s="158" t="str">
        <f t="shared" ref="G17:G23" si="8">IFERROR(E17/D17*100,"-")</f>
        <v>-</v>
      </c>
    </row>
    <row r="18" spans="1:7" x14ac:dyDescent="0.25">
      <c r="A18" s="134" t="s">
        <v>95</v>
      </c>
      <c r="B18" s="159">
        <v>0</v>
      </c>
      <c r="C18" s="159">
        <v>0</v>
      </c>
      <c r="D18" s="159">
        <v>0</v>
      </c>
      <c r="E18" s="159">
        <v>0</v>
      </c>
      <c r="F18" s="160" t="str">
        <f t="shared" si="7"/>
        <v>-</v>
      </c>
      <c r="G18" s="160" t="str">
        <f t="shared" si="8"/>
        <v>-</v>
      </c>
    </row>
    <row r="19" spans="1:7" x14ac:dyDescent="0.25">
      <c r="A19" s="133" t="s">
        <v>104</v>
      </c>
      <c r="B19" s="141">
        <f>B20+B21</f>
        <v>0</v>
      </c>
      <c r="C19" s="141">
        <f t="shared" ref="C19:E19" si="9">C20+C21</f>
        <v>0</v>
      </c>
      <c r="D19" s="141">
        <f t="shared" si="9"/>
        <v>0</v>
      </c>
      <c r="E19" s="141">
        <f t="shared" si="9"/>
        <v>0</v>
      </c>
      <c r="F19" s="158" t="str">
        <f t="shared" si="7"/>
        <v>-</v>
      </c>
      <c r="G19" s="158" t="str">
        <f t="shared" si="8"/>
        <v>-</v>
      </c>
    </row>
    <row r="20" spans="1:7" x14ac:dyDescent="0.25">
      <c r="A20" s="134" t="s">
        <v>97</v>
      </c>
      <c r="B20" s="159">
        <v>0</v>
      </c>
      <c r="C20" s="159">
        <v>0</v>
      </c>
      <c r="D20" s="159">
        <v>0</v>
      </c>
      <c r="E20" s="159">
        <v>0</v>
      </c>
      <c r="F20" s="160" t="str">
        <f t="shared" si="7"/>
        <v>-</v>
      </c>
      <c r="G20" s="160" t="str">
        <f t="shared" si="8"/>
        <v>-</v>
      </c>
    </row>
    <row r="21" spans="1:7" x14ac:dyDescent="0.25">
      <c r="A21" s="134" t="s">
        <v>100</v>
      </c>
      <c r="B21" s="159">
        <v>0</v>
      </c>
      <c r="C21" s="159">
        <v>0</v>
      </c>
      <c r="D21" s="159">
        <v>0</v>
      </c>
      <c r="E21" s="159">
        <v>0</v>
      </c>
      <c r="F21" s="160" t="str">
        <f t="shared" si="7"/>
        <v>-</v>
      </c>
      <c r="G21" s="160" t="str">
        <f t="shared" si="8"/>
        <v>-</v>
      </c>
    </row>
    <row r="22" spans="1:7" x14ac:dyDescent="0.25">
      <c r="A22" s="32"/>
      <c r="B22" s="11"/>
      <c r="C22" s="11"/>
      <c r="D22" s="11"/>
      <c r="E22" s="11"/>
      <c r="F22" s="10"/>
      <c r="G22" s="9"/>
    </row>
    <row r="23" spans="1:7" x14ac:dyDescent="0.25">
      <c r="A23" s="38" t="s">
        <v>75</v>
      </c>
      <c r="B23" s="41">
        <f>B17+B19</f>
        <v>0</v>
      </c>
      <c r="C23" s="41">
        <f t="shared" ref="C23:E23" si="10">C17+C19</f>
        <v>0</v>
      </c>
      <c r="D23" s="41">
        <f t="shared" si="10"/>
        <v>0</v>
      </c>
      <c r="E23" s="41">
        <f t="shared" si="10"/>
        <v>0</v>
      </c>
      <c r="F23" s="50" t="str">
        <f t="shared" si="7"/>
        <v>-</v>
      </c>
      <c r="G23" s="50" t="str">
        <f t="shared" si="8"/>
        <v>-</v>
      </c>
    </row>
    <row r="24" spans="1:7" x14ac:dyDescent="0.25">
      <c r="A24" s="32"/>
      <c r="B24" s="8"/>
      <c r="C24" s="8"/>
      <c r="D24" s="8"/>
      <c r="E24" s="8"/>
      <c r="F24" s="9"/>
      <c r="G24" s="9"/>
    </row>
    <row r="25" spans="1:7" x14ac:dyDescent="0.25">
      <c r="A25" s="33"/>
      <c r="B25" s="40"/>
      <c r="C25" s="40"/>
      <c r="D25" s="40"/>
      <c r="E25" s="40"/>
      <c r="F25" s="6"/>
      <c r="G25" s="6"/>
    </row>
  </sheetData>
  <mergeCells count="1">
    <mergeCell ref="A1:G1"/>
  </mergeCells>
  <conditionalFormatting sqref="B7:E7">
    <cfRule type="containsBlanks" dxfId="4" priority="5">
      <formula>LEN(TRIM(B7))=0</formula>
    </cfRule>
  </conditionalFormatting>
  <conditionalFormatting sqref="B9:E9">
    <cfRule type="containsBlanks" dxfId="3" priority="4">
      <formula>LEN(TRIM(B9))=0</formula>
    </cfRule>
  </conditionalFormatting>
  <conditionalFormatting sqref="B11:E11">
    <cfRule type="containsBlanks" dxfId="2" priority="3">
      <formula>LEN(TRIM(B11))=0</formula>
    </cfRule>
  </conditionalFormatting>
  <conditionalFormatting sqref="B18:E18">
    <cfRule type="containsBlanks" dxfId="1" priority="2">
      <formula>LEN(TRIM(B18))=0</formula>
    </cfRule>
  </conditionalFormatting>
  <conditionalFormatting sqref="B20:E21">
    <cfRule type="containsBlanks" dxfId="0" priority="1">
      <formula>LEN(TRIM(B20))=0</formula>
    </cfRule>
  </conditionalFormatting>
  <pageMargins left="0.19685039370078741" right="0.19685039370078741" top="0.39370078740157483" bottom="0.39370078740157483" header="0.19685039370078741" footer="0.19685039370078741"/>
  <pageSetup paperSize="9" scale="87" firstPageNumber="12" orientation="landscape" useFirstPageNumber="1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E1F67-01E0-4E51-9F2C-A94B40B912A0}">
  <dimension ref="A1:AM162"/>
  <sheetViews>
    <sheetView showGridLines="0" topLeftCell="A139" zoomScaleNormal="100" workbookViewId="0">
      <selection activeCell="A170" sqref="A170"/>
    </sheetView>
  </sheetViews>
  <sheetFormatPr defaultRowHeight="9" x14ac:dyDescent="0.15"/>
  <cols>
    <col min="1" max="1" width="64.77734375" style="76" customWidth="1"/>
    <col min="2" max="2" width="17.109375" style="166" customWidth="1"/>
    <col min="3" max="3" width="16.5546875" style="166" customWidth="1"/>
    <col min="4" max="4" width="19.6640625" style="161" customWidth="1"/>
    <col min="5" max="5" width="11" style="161" customWidth="1"/>
    <col min="6" max="39" width="8.88671875" style="77"/>
    <col min="40" max="16384" width="8.88671875" style="76"/>
  </cols>
  <sheetData>
    <row r="1" spans="1:39" ht="15.6" x14ac:dyDescent="0.3">
      <c r="A1" s="181" t="s">
        <v>92</v>
      </c>
      <c r="B1" s="181"/>
      <c r="C1" s="181"/>
      <c r="D1" s="181"/>
      <c r="E1" s="181"/>
    </row>
    <row r="2" spans="1:39" ht="13.8" x14ac:dyDescent="0.25">
      <c r="A2" s="99"/>
    </row>
    <row r="3" spans="1:39" ht="13.8" x14ac:dyDescent="0.25">
      <c r="A3" s="186" t="s">
        <v>93</v>
      </c>
      <c r="B3" s="186"/>
      <c r="C3" s="186"/>
      <c r="D3" s="186"/>
      <c r="E3" s="186"/>
    </row>
    <row r="4" spans="1:39" ht="14.4" x14ac:dyDescent="0.3">
      <c r="A4" s="20"/>
    </row>
    <row r="5" spans="1:39" ht="13.8" x14ac:dyDescent="0.25">
      <c r="A5" s="98" t="s">
        <v>173</v>
      </c>
    </row>
    <row r="6" spans="1:39" ht="14.4" x14ac:dyDescent="0.3">
      <c r="A6" s="20"/>
    </row>
    <row r="7" spans="1:39" ht="16.2" thickBot="1" x14ac:dyDescent="0.35">
      <c r="A7" s="97" t="s">
        <v>139</v>
      </c>
    </row>
    <row r="8" spans="1:39" s="93" customFormat="1" ht="21" thickBot="1" x14ac:dyDescent="0.2">
      <c r="A8" s="96" t="s">
        <v>91</v>
      </c>
      <c r="B8" s="167" t="s">
        <v>174</v>
      </c>
      <c r="C8" s="167" t="s">
        <v>175</v>
      </c>
      <c r="D8" s="162" t="s">
        <v>176</v>
      </c>
      <c r="E8" s="163" t="s">
        <v>172</v>
      </c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</row>
    <row r="9" spans="1:39" s="93" customFormat="1" ht="11.4" x14ac:dyDescent="0.15">
      <c r="A9" s="95"/>
      <c r="B9" s="177">
        <v>1</v>
      </c>
      <c r="C9" s="177">
        <v>2</v>
      </c>
      <c r="D9" s="177">
        <v>3</v>
      </c>
      <c r="E9" s="164" t="s">
        <v>171</v>
      </c>
      <c r="F9" s="94"/>
      <c r="G9" s="94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</row>
    <row r="10" spans="1:39" s="90" customFormat="1" ht="13.2" x14ac:dyDescent="0.25">
      <c r="A10" s="103" t="s">
        <v>180</v>
      </c>
      <c r="B10" s="168">
        <v>2320578</v>
      </c>
      <c r="C10" s="168">
        <v>2320578</v>
      </c>
      <c r="D10" s="168">
        <v>822488.27</v>
      </c>
      <c r="E10" s="168">
        <v>35.44</v>
      </c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</row>
    <row r="11" spans="1:39" s="79" customFormat="1" ht="13.2" x14ac:dyDescent="0.25">
      <c r="A11" s="92" t="s">
        <v>170</v>
      </c>
      <c r="B11" s="91">
        <v>2320578</v>
      </c>
      <c r="C11" s="91">
        <v>2320578</v>
      </c>
      <c r="D11" s="91">
        <v>822488.27</v>
      </c>
      <c r="E11" s="91">
        <v>35.44</v>
      </c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</row>
    <row r="12" spans="1:39" s="87" customFormat="1" ht="13.2" x14ac:dyDescent="0.25">
      <c r="A12" s="89" t="s">
        <v>179</v>
      </c>
      <c r="B12" s="82">
        <v>2320578</v>
      </c>
      <c r="C12" s="82">
        <v>2320578</v>
      </c>
      <c r="D12" s="82">
        <v>822488.27</v>
      </c>
      <c r="E12" s="82">
        <v>35.44</v>
      </c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</row>
    <row r="13" spans="1:39" s="79" customFormat="1" ht="13.2" x14ac:dyDescent="0.25">
      <c r="A13" s="101" t="s">
        <v>169</v>
      </c>
      <c r="B13" s="169">
        <v>2320578</v>
      </c>
      <c r="C13" s="169">
        <v>2320578</v>
      </c>
      <c r="D13" s="169">
        <v>822488.27</v>
      </c>
      <c r="E13" s="169">
        <v>35.44</v>
      </c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</row>
    <row r="14" spans="1:39" s="79" customFormat="1" ht="13.2" x14ac:dyDescent="0.25">
      <c r="A14" s="86" t="s">
        <v>168</v>
      </c>
      <c r="B14" s="82">
        <v>663088</v>
      </c>
      <c r="C14" s="82">
        <v>663088</v>
      </c>
      <c r="D14" s="82">
        <v>45176.02</v>
      </c>
      <c r="E14" s="82">
        <v>6.81</v>
      </c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</row>
    <row r="15" spans="1:39" s="79" customFormat="1" ht="13.2" x14ac:dyDescent="0.25">
      <c r="A15" s="85" t="s">
        <v>178</v>
      </c>
      <c r="B15" s="170">
        <v>571408</v>
      </c>
      <c r="C15" s="170">
        <v>571408</v>
      </c>
      <c r="D15" s="170">
        <v>0</v>
      </c>
      <c r="E15" s="170">
        <v>0</v>
      </c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</row>
    <row r="16" spans="1:39" s="79" customFormat="1" ht="10.199999999999999" x14ac:dyDescent="0.2">
      <c r="A16" s="174" t="s">
        <v>95</v>
      </c>
      <c r="B16" s="175">
        <v>79000</v>
      </c>
      <c r="C16" s="175">
        <v>79000</v>
      </c>
      <c r="D16" s="176">
        <v>0</v>
      </c>
      <c r="E16" s="176">
        <v>0</v>
      </c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</row>
    <row r="17" spans="1:39" s="79" customFormat="1" ht="13.2" x14ac:dyDescent="0.25">
      <c r="A17" s="83" t="s">
        <v>20</v>
      </c>
      <c r="B17" s="82">
        <v>1000</v>
      </c>
      <c r="C17" s="82">
        <v>1000</v>
      </c>
      <c r="D17" s="82">
        <v>0</v>
      </c>
      <c r="E17" s="82">
        <v>0</v>
      </c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</row>
    <row r="18" spans="1:39" s="79" customFormat="1" ht="13.2" x14ac:dyDescent="0.25">
      <c r="A18" s="83" t="s">
        <v>62</v>
      </c>
      <c r="B18" s="82">
        <v>78000</v>
      </c>
      <c r="C18" s="82">
        <v>78000</v>
      </c>
      <c r="D18" s="82">
        <v>0</v>
      </c>
      <c r="E18" s="82">
        <v>0</v>
      </c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</row>
    <row r="19" spans="1:39" s="79" customFormat="1" ht="10.199999999999999" x14ac:dyDescent="0.2">
      <c r="A19" s="174" t="s">
        <v>100</v>
      </c>
      <c r="B19" s="175">
        <v>1000</v>
      </c>
      <c r="C19" s="175">
        <v>1000</v>
      </c>
      <c r="D19" s="176">
        <v>0</v>
      </c>
      <c r="E19" s="176">
        <v>0</v>
      </c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</row>
    <row r="20" spans="1:39" s="79" customFormat="1" ht="13.2" x14ac:dyDescent="0.25">
      <c r="A20" s="83" t="s">
        <v>62</v>
      </c>
      <c r="B20" s="82">
        <v>1000</v>
      </c>
      <c r="C20" s="82">
        <v>1000</v>
      </c>
      <c r="D20" s="82">
        <v>0</v>
      </c>
      <c r="E20" s="82">
        <v>0</v>
      </c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</row>
    <row r="21" spans="1:39" s="79" customFormat="1" ht="10.199999999999999" x14ac:dyDescent="0.2">
      <c r="A21" s="174" t="s">
        <v>195</v>
      </c>
      <c r="B21" s="175">
        <v>491408</v>
      </c>
      <c r="C21" s="175">
        <v>491408</v>
      </c>
      <c r="D21" s="176">
        <v>0</v>
      </c>
      <c r="E21" s="176">
        <v>0</v>
      </c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</row>
    <row r="22" spans="1:39" s="79" customFormat="1" ht="13.2" x14ac:dyDescent="0.25">
      <c r="A22" s="83" t="s">
        <v>20</v>
      </c>
      <c r="B22" s="82">
        <v>12500</v>
      </c>
      <c r="C22" s="82">
        <v>12500</v>
      </c>
      <c r="D22" s="82">
        <v>0</v>
      </c>
      <c r="E22" s="82">
        <v>0</v>
      </c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</row>
    <row r="23" spans="1:39" s="84" customFormat="1" ht="13.2" x14ac:dyDescent="0.25">
      <c r="A23" s="83" t="s">
        <v>59</v>
      </c>
      <c r="B23" s="82">
        <v>40000</v>
      </c>
      <c r="C23" s="82">
        <v>40000</v>
      </c>
      <c r="D23" s="82">
        <v>0</v>
      </c>
      <c r="E23" s="82">
        <v>0</v>
      </c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</row>
    <row r="24" spans="1:39" s="79" customFormat="1" ht="13.2" x14ac:dyDescent="0.25">
      <c r="A24" s="83" t="s">
        <v>62</v>
      </c>
      <c r="B24" s="82">
        <v>438908</v>
      </c>
      <c r="C24" s="82">
        <v>438908</v>
      </c>
      <c r="D24" s="82">
        <v>0</v>
      </c>
      <c r="E24" s="82">
        <v>0</v>
      </c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</row>
    <row r="25" spans="1:39" s="79" customFormat="1" ht="13.2" x14ac:dyDescent="0.25">
      <c r="A25" s="85" t="s">
        <v>167</v>
      </c>
      <c r="B25" s="170">
        <v>91680</v>
      </c>
      <c r="C25" s="170">
        <v>91680</v>
      </c>
      <c r="D25" s="170">
        <v>45176.02</v>
      </c>
      <c r="E25" s="170">
        <v>49.28</v>
      </c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</row>
    <row r="26" spans="1:39" s="79" customFormat="1" ht="10.199999999999999" x14ac:dyDescent="0.2">
      <c r="A26" s="174" t="s">
        <v>95</v>
      </c>
      <c r="B26" s="175">
        <v>20370</v>
      </c>
      <c r="C26" s="175">
        <v>20370</v>
      </c>
      <c r="D26" s="175">
        <v>25292.7</v>
      </c>
      <c r="E26" s="175">
        <v>124.17</v>
      </c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</row>
    <row r="27" spans="1:39" s="79" customFormat="1" ht="13.2" x14ac:dyDescent="0.25">
      <c r="A27" s="83" t="s">
        <v>13</v>
      </c>
      <c r="B27" s="82">
        <v>18815</v>
      </c>
      <c r="C27" s="82">
        <v>18815</v>
      </c>
      <c r="D27" s="82">
        <v>22708.86</v>
      </c>
      <c r="E27" s="82">
        <v>120.7</v>
      </c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</row>
    <row r="28" spans="1:39" s="79" customFormat="1" ht="13.2" x14ac:dyDescent="0.25">
      <c r="A28" s="81" t="s">
        <v>15</v>
      </c>
      <c r="B28" s="171">
        <v>0</v>
      </c>
      <c r="C28" s="171">
        <v>0</v>
      </c>
      <c r="D28" s="169">
        <v>18720</v>
      </c>
      <c r="E28" s="171">
        <v>0</v>
      </c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</row>
    <row r="29" spans="1:39" s="79" customFormat="1" ht="13.2" x14ac:dyDescent="0.25">
      <c r="A29" s="81" t="s">
        <v>17</v>
      </c>
      <c r="B29" s="171">
        <v>0</v>
      </c>
      <c r="C29" s="171">
        <v>0</v>
      </c>
      <c r="D29" s="169">
        <v>900</v>
      </c>
      <c r="E29" s="171">
        <v>0</v>
      </c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</row>
    <row r="30" spans="1:39" s="79" customFormat="1" ht="13.2" x14ac:dyDescent="0.25">
      <c r="A30" s="81" t="s">
        <v>19</v>
      </c>
      <c r="B30" s="171">
        <v>0</v>
      </c>
      <c r="C30" s="171">
        <v>0</v>
      </c>
      <c r="D30" s="169">
        <v>3088.86</v>
      </c>
      <c r="E30" s="171">
        <v>0</v>
      </c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</row>
    <row r="31" spans="1:39" s="79" customFormat="1" ht="13.2" x14ac:dyDescent="0.25">
      <c r="A31" s="83" t="s">
        <v>20</v>
      </c>
      <c r="B31" s="82">
        <v>1555</v>
      </c>
      <c r="C31" s="82">
        <v>1555</v>
      </c>
      <c r="D31" s="82">
        <v>2583.84</v>
      </c>
      <c r="E31" s="82">
        <v>166.16</v>
      </c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</row>
    <row r="32" spans="1:39" s="79" customFormat="1" ht="13.2" x14ac:dyDescent="0.25">
      <c r="A32" s="81" t="s">
        <v>22</v>
      </c>
      <c r="B32" s="171">
        <v>0</v>
      </c>
      <c r="C32" s="171">
        <v>0</v>
      </c>
      <c r="D32" s="169">
        <v>144.62</v>
      </c>
      <c r="E32" s="171">
        <v>0</v>
      </c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</row>
    <row r="33" spans="1:39" s="79" customFormat="1" ht="13.2" x14ac:dyDescent="0.25">
      <c r="A33" s="81" t="s">
        <v>23</v>
      </c>
      <c r="B33" s="171">
        <v>0</v>
      </c>
      <c r="C33" s="171">
        <v>0</v>
      </c>
      <c r="D33" s="169">
        <v>2369.5500000000002</v>
      </c>
      <c r="E33" s="171">
        <v>0</v>
      </c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</row>
    <row r="34" spans="1:39" s="79" customFormat="1" ht="13.2" x14ac:dyDescent="0.25">
      <c r="A34" s="81" t="s">
        <v>39</v>
      </c>
      <c r="B34" s="171">
        <v>0</v>
      </c>
      <c r="C34" s="171">
        <v>0</v>
      </c>
      <c r="D34" s="169">
        <v>69.67</v>
      </c>
      <c r="E34" s="171">
        <v>0</v>
      </c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</row>
    <row r="35" spans="1:39" s="79" customFormat="1" ht="10.199999999999999" x14ac:dyDescent="0.2">
      <c r="A35" s="174" t="s">
        <v>177</v>
      </c>
      <c r="B35" s="175">
        <v>24300</v>
      </c>
      <c r="C35" s="175">
        <v>24300</v>
      </c>
      <c r="D35" s="176">
        <v>0</v>
      </c>
      <c r="E35" s="176">
        <v>0</v>
      </c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</row>
    <row r="36" spans="1:39" s="79" customFormat="1" ht="13.2" x14ac:dyDescent="0.25">
      <c r="A36" s="83" t="s">
        <v>13</v>
      </c>
      <c r="B36" s="82">
        <v>22445</v>
      </c>
      <c r="C36" s="82">
        <v>22445</v>
      </c>
      <c r="D36" s="82">
        <v>0</v>
      </c>
      <c r="E36" s="82">
        <v>0</v>
      </c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</row>
    <row r="37" spans="1:39" s="79" customFormat="1" ht="13.2" x14ac:dyDescent="0.25">
      <c r="A37" s="83" t="s">
        <v>20</v>
      </c>
      <c r="B37" s="82">
        <v>1855</v>
      </c>
      <c r="C37" s="82">
        <v>1855</v>
      </c>
      <c r="D37" s="82">
        <v>0</v>
      </c>
      <c r="E37" s="82">
        <v>0</v>
      </c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</row>
    <row r="38" spans="1:39" s="79" customFormat="1" ht="10.199999999999999" x14ac:dyDescent="0.2">
      <c r="A38" s="174" t="s">
        <v>153</v>
      </c>
      <c r="B38" s="175">
        <v>47010</v>
      </c>
      <c r="C38" s="175">
        <v>47010</v>
      </c>
      <c r="D38" s="175">
        <v>19883.32</v>
      </c>
      <c r="E38" s="175">
        <v>42.3</v>
      </c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</row>
    <row r="39" spans="1:39" s="79" customFormat="1" ht="13.2" x14ac:dyDescent="0.25">
      <c r="A39" s="83" t="s">
        <v>13</v>
      </c>
      <c r="B39" s="82">
        <v>43415</v>
      </c>
      <c r="C39" s="82">
        <v>43415</v>
      </c>
      <c r="D39" s="82">
        <v>18242.28</v>
      </c>
      <c r="E39" s="82">
        <v>42.02</v>
      </c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</row>
    <row r="40" spans="1:39" s="79" customFormat="1" ht="13.2" x14ac:dyDescent="0.25">
      <c r="A40" s="81" t="s">
        <v>15</v>
      </c>
      <c r="B40" s="171">
        <v>0</v>
      </c>
      <c r="C40" s="171">
        <v>0</v>
      </c>
      <c r="D40" s="169">
        <v>14113.5</v>
      </c>
      <c r="E40" s="171">
        <v>0</v>
      </c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</row>
    <row r="41" spans="1:39" s="84" customFormat="1" ht="13.2" x14ac:dyDescent="0.25">
      <c r="A41" s="81" t="s">
        <v>17</v>
      </c>
      <c r="B41" s="171">
        <v>0</v>
      </c>
      <c r="C41" s="171">
        <v>0</v>
      </c>
      <c r="D41" s="169">
        <v>1800</v>
      </c>
      <c r="E41" s="171">
        <v>0</v>
      </c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</row>
    <row r="42" spans="1:39" s="79" customFormat="1" ht="13.2" x14ac:dyDescent="0.25">
      <c r="A42" s="81" t="s">
        <v>19</v>
      </c>
      <c r="B42" s="171">
        <v>0</v>
      </c>
      <c r="C42" s="171">
        <v>0</v>
      </c>
      <c r="D42" s="169">
        <v>2328.7800000000002</v>
      </c>
      <c r="E42" s="171">
        <v>0</v>
      </c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</row>
    <row r="43" spans="1:39" s="79" customFormat="1" ht="13.2" x14ac:dyDescent="0.25">
      <c r="A43" s="83" t="s">
        <v>20</v>
      </c>
      <c r="B43" s="82">
        <v>3595</v>
      </c>
      <c r="C43" s="82">
        <v>3595</v>
      </c>
      <c r="D43" s="82">
        <v>1641.04</v>
      </c>
      <c r="E43" s="82">
        <v>45.65</v>
      </c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</row>
    <row r="44" spans="1:39" s="79" customFormat="1" ht="13.2" x14ac:dyDescent="0.25">
      <c r="A44" s="81" t="s">
        <v>22</v>
      </c>
      <c r="B44" s="171">
        <v>0</v>
      </c>
      <c r="C44" s="171">
        <v>0</v>
      </c>
      <c r="D44" s="169">
        <v>84.62</v>
      </c>
      <c r="E44" s="171">
        <v>0</v>
      </c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</row>
    <row r="45" spans="1:39" s="79" customFormat="1" ht="13.2" x14ac:dyDescent="0.25">
      <c r="A45" s="81" t="s">
        <v>23</v>
      </c>
      <c r="B45" s="171">
        <v>0</v>
      </c>
      <c r="C45" s="171">
        <v>0</v>
      </c>
      <c r="D45" s="169">
        <v>1556.42</v>
      </c>
      <c r="E45" s="171">
        <v>0</v>
      </c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</row>
    <row r="46" spans="1:39" s="79" customFormat="1" ht="26.4" x14ac:dyDescent="0.25">
      <c r="A46" s="86" t="s">
        <v>166</v>
      </c>
      <c r="B46" s="82">
        <v>193618</v>
      </c>
      <c r="C46" s="82">
        <v>193618</v>
      </c>
      <c r="D46" s="82">
        <v>63300.28</v>
      </c>
      <c r="E46" s="82">
        <v>32.69</v>
      </c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</row>
    <row r="47" spans="1:39" s="79" customFormat="1" ht="13.2" x14ac:dyDescent="0.25">
      <c r="A47" s="85" t="s">
        <v>165</v>
      </c>
      <c r="B47" s="170">
        <v>81700</v>
      </c>
      <c r="C47" s="170">
        <v>81700</v>
      </c>
      <c r="D47" s="170">
        <v>6609.99</v>
      </c>
      <c r="E47" s="170">
        <v>8.09</v>
      </c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</row>
    <row r="48" spans="1:39" s="79" customFormat="1" ht="10.199999999999999" x14ac:dyDescent="0.2">
      <c r="A48" s="174" t="s">
        <v>101</v>
      </c>
      <c r="B48" s="175">
        <v>4000</v>
      </c>
      <c r="C48" s="175">
        <v>4000</v>
      </c>
      <c r="D48" s="175">
        <v>3149.79</v>
      </c>
      <c r="E48" s="175">
        <v>78.739999999999995</v>
      </c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</row>
    <row r="49" spans="1:39" s="79" customFormat="1" ht="13.2" x14ac:dyDescent="0.25">
      <c r="A49" s="83" t="s">
        <v>20</v>
      </c>
      <c r="B49" s="82">
        <v>4000</v>
      </c>
      <c r="C49" s="82">
        <v>4000</v>
      </c>
      <c r="D49" s="82">
        <v>3149.79</v>
      </c>
      <c r="E49" s="82">
        <v>78.739999999999995</v>
      </c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</row>
    <row r="50" spans="1:39" s="79" customFormat="1" ht="13.2" x14ac:dyDescent="0.25">
      <c r="A50" s="81" t="s">
        <v>22</v>
      </c>
      <c r="B50" s="171">
        <v>0</v>
      </c>
      <c r="C50" s="171">
        <v>0</v>
      </c>
      <c r="D50" s="169">
        <v>974.79</v>
      </c>
      <c r="E50" s="171">
        <v>0</v>
      </c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</row>
    <row r="51" spans="1:39" s="79" customFormat="1" ht="13.2" x14ac:dyDescent="0.25">
      <c r="A51" s="81" t="s">
        <v>24</v>
      </c>
      <c r="B51" s="171">
        <v>0</v>
      </c>
      <c r="C51" s="171">
        <v>0</v>
      </c>
      <c r="D51" s="169">
        <v>1355.6</v>
      </c>
      <c r="E51" s="171">
        <v>0</v>
      </c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</row>
    <row r="52" spans="1:39" s="79" customFormat="1" ht="13.2" x14ac:dyDescent="0.25">
      <c r="A52" s="81" t="s">
        <v>27</v>
      </c>
      <c r="B52" s="171">
        <v>0</v>
      </c>
      <c r="C52" s="171">
        <v>0</v>
      </c>
      <c r="D52" s="169">
        <v>114.8</v>
      </c>
      <c r="E52" s="171">
        <v>0</v>
      </c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</row>
    <row r="53" spans="1:39" s="79" customFormat="1" ht="13.2" x14ac:dyDescent="0.25">
      <c r="A53" s="81" t="s">
        <v>28</v>
      </c>
      <c r="B53" s="171">
        <v>0</v>
      </c>
      <c r="C53" s="171">
        <v>0</v>
      </c>
      <c r="D53" s="169">
        <v>32.93</v>
      </c>
      <c r="E53" s="171">
        <v>0</v>
      </c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</row>
    <row r="54" spans="1:39" s="79" customFormat="1" ht="13.2" x14ac:dyDescent="0.25">
      <c r="A54" s="81" t="s">
        <v>29</v>
      </c>
      <c r="B54" s="171">
        <v>0</v>
      </c>
      <c r="C54" s="171">
        <v>0</v>
      </c>
      <c r="D54" s="169">
        <v>83.02</v>
      </c>
      <c r="E54" s="171">
        <v>0</v>
      </c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</row>
    <row r="55" spans="1:39" s="79" customFormat="1" ht="13.2" x14ac:dyDescent="0.25">
      <c r="A55" s="81" t="s">
        <v>157</v>
      </c>
      <c r="B55" s="171">
        <v>0</v>
      </c>
      <c r="C55" s="171">
        <v>0</v>
      </c>
      <c r="D55" s="169">
        <v>154.69999999999999</v>
      </c>
      <c r="E55" s="171">
        <v>0</v>
      </c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</row>
    <row r="56" spans="1:39" s="79" customFormat="1" ht="13.2" x14ac:dyDescent="0.25">
      <c r="A56" s="81" t="s">
        <v>32</v>
      </c>
      <c r="B56" s="171">
        <v>0</v>
      </c>
      <c r="C56" s="171">
        <v>0</v>
      </c>
      <c r="D56" s="169">
        <v>225.95</v>
      </c>
      <c r="E56" s="171">
        <v>0</v>
      </c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</row>
    <row r="57" spans="1:39" s="79" customFormat="1" ht="13.2" x14ac:dyDescent="0.25">
      <c r="A57" s="81" t="s">
        <v>47</v>
      </c>
      <c r="B57" s="171">
        <v>0</v>
      </c>
      <c r="C57" s="171">
        <v>0</v>
      </c>
      <c r="D57" s="169">
        <v>25</v>
      </c>
      <c r="E57" s="171">
        <v>0</v>
      </c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</row>
    <row r="58" spans="1:39" s="79" customFormat="1" ht="13.2" x14ac:dyDescent="0.25">
      <c r="A58" s="81" t="s">
        <v>48</v>
      </c>
      <c r="B58" s="171">
        <v>0</v>
      </c>
      <c r="C58" s="171">
        <v>0</v>
      </c>
      <c r="D58" s="169">
        <v>27</v>
      </c>
      <c r="E58" s="171">
        <v>0</v>
      </c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</row>
    <row r="59" spans="1:39" s="79" customFormat="1" ht="13.2" x14ac:dyDescent="0.25">
      <c r="A59" s="81" t="s">
        <v>49</v>
      </c>
      <c r="B59" s="171">
        <v>0</v>
      </c>
      <c r="C59" s="171">
        <v>0</v>
      </c>
      <c r="D59" s="169">
        <v>156</v>
      </c>
      <c r="E59" s="171">
        <v>0</v>
      </c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</row>
    <row r="60" spans="1:39" s="79" customFormat="1" ht="10.199999999999999" x14ac:dyDescent="0.2">
      <c r="A60" s="174" t="s">
        <v>97</v>
      </c>
      <c r="B60" s="175">
        <v>9100</v>
      </c>
      <c r="C60" s="175">
        <v>9100</v>
      </c>
      <c r="D60" s="176">
        <v>0</v>
      </c>
      <c r="E60" s="176">
        <v>0</v>
      </c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</row>
    <row r="61" spans="1:39" s="79" customFormat="1" ht="13.2" x14ac:dyDescent="0.25">
      <c r="A61" s="83" t="s">
        <v>20</v>
      </c>
      <c r="B61" s="82">
        <v>9100</v>
      </c>
      <c r="C61" s="82">
        <v>9100</v>
      </c>
      <c r="D61" s="82">
        <v>0</v>
      </c>
      <c r="E61" s="82">
        <v>0</v>
      </c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</row>
    <row r="62" spans="1:39" s="79" customFormat="1" ht="10.199999999999999" x14ac:dyDescent="0.2">
      <c r="A62" s="174" t="s">
        <v>99</v>
      </c>
      <c r="B62" s="175">
        <v>68600</v>
      </c>
      <c r="C62" s="175">
        <v>68600</v>
      </c>
      <c r="D62" s="175">
        <v>3460.2</v>
      </c>
      <c r="E62" s="175">
        <v>5.04</v>
      </c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</row>
    <row r="63" spans="1:39" s="79" customFormat="1" ht="13.2" x14ac:dyDescent="0.25">
      <c r="A63" s="83" t="s">
        <v>20</v>
      </c>
      <c r="B63" s="82">
        <v>23300</v>
      </c>
      <c r="C63" s="82">
        <v>23300</v>
      </c>
      <c r="D63" s="82">
        <v>3460.2</v>
      </c>
      <c r="E63" s="82">
        <v>14.85</v>
      </c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</row>
    <row r="64" spans="1:39" s="84" customFormat="1" ht="13.2" x14ac:dyDescent="0.25">
      <c r="A64" s="81" t="s">
        <v>27</v>
      </c>
      <c r="B64" s="171">
        <v>0</v>
      </c>
      <c r="C64" s="171">
        <v>0</v>
      </c>
      <c r="D64" s="169">
        <v>255.53</v>
      </c>
      <c r="E64" s="171">
        <v>0</v>
      </c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</row>
    <row r="65" spans="1:39" s="79" customFormat="1" ht="13.2" x14ac:dyDescent="0.25">
      <c r="A65" s="81" t="s">
        <v>28</v>
      </c>
      <c r="B65" s="171">
        <v>0</v>
      </c>
      <c r="C65" s="171">
        <v>0</v>
      </c>
      <c r="D65" s="169">
        <v>1735.97</v>
      </c>
      <c r="E65" s="171">
        <v>0</v>
      </c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</row>
    <row r="66" spans="1:39" s="79" customFormat="1" ht="13.2" x14ac:dyDescent="0.25">
      <c r="A66" s="81" t="s">
        <v>157</v>
      </c>
      <c r="B66" s="171">
        <v>0</v>
      </c>
      <c r="C66" s="171">
        <v>0</v>
      </c>
      <c r="D66" s="169">
        <v>972.7</v>
      </c>
      <c r="E66" s="171">
        <v>0</v>
      </c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</row>
    <row r="67" spans="1:39" s="79" customFormat="1" ht="13.2" x14ac:dyDescent="0.25">
      <c r="A67" s="81" t="s">
        <v>34</v>
      </c>
      <c r="B67" s="171">
        <v>0</v>
      </c>
      <c r="C67" s="171">
        <v>0</v>
      </c>
      <c r="D67" s="169">
        <v>120</v>
      </c>
      <c r="E67" s="171">
        <v>0</v>
      </c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</row>
    <row r="68" spans="1:39" s="79" customFormat="1" ht="13.2" x14ac:dyDescent="0.25">
      <c r="A68" s="81" t="s">
        <v>44</v>
      </c>
      <c r="B68" s="171">
        <v>0</v>
      </c>
      <c r="C68" s="171">
        <v>0</v>
      </c>
      <c r="D68" s="169">
        <v>376</v>
      </c>
      <c r="E68" s="171">
        <v>0</v>
      </c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</row>
    <row r="69" spans="1:39" s="79" customFormat="1" ht="26.4" x14ac:dyDescent="0.25">
      <c r="A69" s="83" t="s">
        <v>53</v>
      </c>
      <c r="B69" s="82">
        <v>28000</v>
      </c>
      <c r="C69" s="82">
        <v>28000</v>
      </c>
      <c r="D69" s="82">
        <v>0</v>
      </c>
      <c r="E69" s="82">
        <v>0</v>
      </c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</row>
    <row r="70" spans="1:39" s="84" customFormat="1" ht="13.2" x14ac:dyDescent="0.25">
      <c r="A70" s="83" t="s">
        <v>59</v>
      </c>
      <c r="B70" s="82">
        <v>17300</v>
      </c>
      <c r="C70" s="82">
        <v>17300</v>
      </c>
      <c r="D70" s="82">
        <v>0</v>
      </c>
      <c r="E70" s="82">
        <v>0</v>
      </c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</row>
    <row r="71" spans="1:39" s="79" customFormat="1" ht="13.2" x14ac:dyDescent="0.25">
      <c r="A71" s="85" t="s">
        <v>164</v>
      </c>
      <c r="B71" s="170">
        <v>62500</v>
      </c>
      <c r="C71" s="170">
        <v>62500</v>
      </c>
      <c r="D71" s="170">
        <v>33080.58</v>
      </c>
      <c r="E71" s="170">
        <v>52.93</v>
      </c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</row>
    <row r="72" spans="1:39" s="79" customFormat="1" ht="10.199999999999999" x14ac:dyDescent="0.2">
      <c r="A72" s="174" t="s">
        <v>97</v>
      </c>
      <c r="B72" s="175">
        <v>500</v>
      </c>
      <c r="C72" s="175">
        <v>500</v>
      </c>
      <c r="D72" s="176">
        <v>0</v>
      </c>
      <c r="E72" s="176">
        <v>0</v>
      </c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</row>
    <row r="73" spans="1:39" s="79" customFormat="1" ht="13.2" x14ac:dyDescent="0.25">
      <c r="A73" s="83" t="s">
        <v>20</v>
      </c>
      <c r="B73" s="82">
        <v>500</v>
      </c>
      <c r="C73" s="82">
        <v>500</v>
      </c>
      <c r="D73" s="82">
        <v>0</v>
      </c>
      <c r="E73" s="82">
        <v>0</v>
      </c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</row>
    <row r="74" spans="1:39" s="79" customFormat="1" ht="10.199999999999999" x14ac:dyDescent="0.2">
      <c r="A74" s="174" t="s">
        <v>99</v>
      </c>
      <c r="B74" s="175">
        <v>62000</v>
      </c>
      <c r="C74" s="175">
        <v>62000</v>
      </c>
      <c r="D74" s="175">
        <v>33080.58</v>
      </c>
      <c r="E74" s="175">
        <v>53.36</v>
      </c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</row>
    <row r="75" spans="1:39" s="79" customFormat="1" ht="13.2" x14ac:dyDescent="0.25">
      <c r="A75" s="83" t="s">
        <v>20</v>
      </c>
      <c r="B75" s="82">
        <v>62000</v>
      </c>
      <c r="C75" s="82">
        <v>62000</v>
      </c>
      <c r="D75" s="82">
        <v>33080.58</v>
      </c>
      <c r="E75" s="82">
        <v>53.36</v>
      </c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</row>
    <row r="76" spans="1:39" s="79" customFormat="1" ht="13.2" x14ac:dyDescent="0.25">
      <c r="A76" s="81" t="s">
        <v>28</v>
      </c>
      <c r="B76" s="171">
        <v>0</v>
      </c>
      <c r="C76" s="171">
        <v>0</v>
      </c>
      <c r="D76" s="169">
        <v>33080.58</v>
      </c>
      <c r="E76" s="171">
        <v>0</v>
      </c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</row>
    <row r="77" spans="1:39" s="79" customFormat="1" ht="13.2" x14ac:dyDescent="0.25">
      <c r="A77" s="85" t="s">
        <v>163</v>
      </c>
      <c r="B77" s="170">
        <v>47350</v>
      </c>
      <c r="C77" s="170">
        <v>47350</v>
      </c>
      <c r="D77" s="170">
        <v>22209.71</v>
      </c>
      <c r="E77" s="170">
        <v>46.91</v>
      </c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</row>
    <row r="78" spans="1:39" s="79" customFormat="1" ht="10.199999999999999" x14ac:dyDescent="0.2">
      <c r="A78" s="174" t="s">
        <v>95</v>
      </c>
      <c r="B78" s="175">
        <v>9050</v>
      </c>
      <c r="C78" s="175">
        <v>9050</v>
      </c>
      <c r="D78" s="175">
        <v>2220</v>
      </c>
      <c r="E78" s="175">
        <v>24.53</v>
      </c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</row>
    <row r="79" spans="1:39" s="79" customFormat="1" ht="13.2" x14ac:dyDescent="0.25">
      <c r="A79" s="83" t="s">
        <v>13</v>
      </c>
      <c r="B79" s="82">
        <v>4900</v>
      </c>
      <c r="C79" s="82">
        <v>4900</v>
      </c>
      <c r="D79" s="82">
        <v>0</v>
      </c>
      <c r="E79" s="82">
        <v>0</v>
      </c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</row>
    <row r="80" spans="1:39" s="79" customFormat="1" ht="13.2" x14ac:dyDescent="0.25">
      <c r="A80" s="83" t="s">
        <v>20</v>
      </c>
      <c r="B80" s="82">
        <v>4150</v>
      </c>
      <c r="C80" s="82">
        <v>4150</v>
      </c>
      <c r="D80" s="82">
        <v>2220</v>
      </c>
      <c r="E80" s="82">
        <v>53.49</v>
      </c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</row>
    <row r="81" spans="1:39" s="79" customFormat="1" ht="13.2" x14ac:dyDescent="0.25">
      <c r="A81" s="81" t="s">
        <v>28</v>
      </c>
      <c r="B81" s="171">
        <v>0</v>
      </c>
      <c r="C81" s="171">
        <v>0</v>
      </c>
      <c r="D81" s="169">
        <v>2220</v>
      </c>
      <c r="E81" s="171">
        <v>0</v>
      </c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</row>
    <row r="82" spans="1:39" s="79" customFormat="1" ht="10.199999999999999" x14ac:dyDescent="0.2">
      <c r="A82" s="174" t="s">
        <v>97</v>
      </c>
      <c r="B82" s="175">
        <v>18100</v>
      </c>
      <c r="C82" s="175">
        <v>18100</v>
      </c>
      <c r="D82" s="175">
        <v>4315.8</v>
      </c>
      <c r="E82" s="175">
        <v>23.84</v>
      </c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</row>
    <row r="83" spans="1:39" s="79" customFormat="1" ht="13.2" x14ac:dyDescent="0.25">
      <c r="A83" s="83" t="s">
        <v>13</v>
      </c>
      <c r="B83" s="82">
        <v>7000</v>
      </c>
      <c r="C83" s="82">
        <v>7000</v>
      </c>
      <c r="D83" s="82">
        <v>0</v>
      </c>
      <c r="E83" s="82">
        <v>0</v>
      </c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</row>
    <row r="84" spans="1:39" s="79" customFormat="1" ht="13.2" x14ac:dyDescent="0.25">
      <c r="A84" s="83" t="s">
        <v>20</v>
      </c>
      <c r="B84" s="82">
        <v>11100</v>
      </c>
      <c r="C84" s="82">
        <v>11100</v>
      </c>
      <c r="D84" s="82">
        <v>4315.8</v>
      </c>
      <c r="E84" s="82">
        <v>38.880000000000003</v>
      </c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</row>
    <row r="85" spans="1:39" s="79" customFormat="1" ht="13.2" x14ac:dyDescent="0.25">
      <c r="A85" s="81" t="s">
        <v>28</v>
      </c>
      <c r="B85" s="171">
        <v>0</v>
      </c>
      <c r="C85" s="171">
        <v>0</v>
      </c>
      <c r="D85" s="169">
        <v>4315.8</v>
      </c>
      <c r="E85" s="171">
        <v>0</v>
      </c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</row>
    <row r="86" spans="1:39" s="84" customFormat="1" ht="10.199999999999999" x14ac:dyDescent="0.2">
      <c r="A86" s="174" t="s">
        <v>99</v>
      </c>
      <c r="B86" s="175">
        <v>20200</v>
      </c>
      <c r="C86" s="175">
        <v>20200</v>
      </c>
      <c r="D86" s="175">
        <v>15673.91</v>
      </c>
      <c r="E86" s="175">
        <v>77.59</v>
      </c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</row>
    <row r="87" spans="1:39" s="79" customFormat="1" ht="13.2" x14ac:dyDescent="0.25">
      <c r="A87" s="83" t="s">
        <v>13</v>
      </c>
      <c r="B87" s="82">
        <v>19100</v>
      </c>
      <c r="C87" s="82">
        <v>19100</v>
      </c>
      <c r="D87" s="82">
        <v>14809.65</v>
      </c>
      <c r="E87" s="82">
        <v>77.540000000000006</v>
      </c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</row>
    <row r="88" spans="1:39" s="79" customFormat="1" ht="13.2" x14ac:dyDescent="0.25">
      <c r="A88" s="81" t="s">
        <v>15</v>
      </c>
      <c r="B88" s="171">
        <v>0</v>
      </c>
      <c r="C88" s="171">
        <v>0</v>
      </c>
      <c r="D88" s="169">
        <v>12329.77</v>
      </c>
      <c r="E88" s="171">
        <v>0</v>
      </c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</row>
    <row r="89" spans="1:39" s="79" customFormat="1" ht="13.2" x14ac:dyDescent="0.25">
      <c r="A89" s="81" t="s">
        <v>17</v>
      </c>
      <c r="B89" s="171">
        <v>0</v>
      </c>
      <c r="C89" s="171">
        <v>0</v>
      </c>
      <c r="D89" s="169">
        <v>430</v>
      </c>
      <c r="E89" s="171">
        <v>0</v>
      </c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</row>
    <row r="90" spans="1:39" s="79" customFormat="1" ht="13.2" x14ac:dyDescent="0.25">
      <c r="A90" s="81" t="s">
        <v>19</v>
      </c>
      <c r="B90" s="171">
        <v>0</v>
      </c>
      <c r="C90" s="171">
        <v>0</v>
      </c>
      <c r="D90" s="169">
        <v>2049.88</v>
      </c>
      <c r="E90" s="171">
        <v>0</v>
      </c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</row>
    <row r="91" spans="1:39" s="79" customFormat="1" ht="13.2" x14ac:dyDescent="0.25">
      <c r="A91" s="83" t="s">
        <v>20</v>
      </c>
      <c r="B91" s="82">
        <v>1100</v>
      </c>
      <c r="C91" s="82">
        <v>1100</v>
      </c>
      <c r="D91" s="82">
        <v>864.26</v>
      </c>
      <c r="E91" s="82">
        <v>78.569999999999993</v>
      </c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</row>
    <row r="92" spans="1:39" s="79" customFormat="1" ht="13.2" x14ac:dyDescent="0.25">
      <c r="A92" s="81" t="s">
        <v>23</v>
      </c>
      <c r="B92" s="171">
        <v>0</v>
      </c>
      <c r="C92" s="171">
        <v>0</v>
      </c>
      <c r="D92" s="169">
        <v>864.26</v>
      </c>
      <c r="E92" s="171">
        <v>0</v>
      </c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</row>
    <row r="93" spans="1:39" s="79" customFormat="1" ht="13.2" x14ac:dyDescent="0.25">
      <c r="A93" s="85" t="s">
        <v>162</v>
      </c>
      <c r="B93" s="170">
        <v>1400</v>
      </c>
      <c r="C93" s="170">
        <v>1400</v>
      </c>
      <c r="D93" s="170">
        <v>1400</v>
      </c>
      <c r="E93" s="170">
        <v>100</v>
      </c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</row>
    <row r="94" spans="1:39" s="84" customFormat="1" ht="10.199999999999999" x14ac:dyDescent="0.2">
      <c r="A94" s="174" t="s">
        <v>95</v>
      </c>
      <c r="B94" s="175">
        <v>1400</v>
      </c>
      <c r="C94" s="175">
        <v>1400</v>
      </c>
      <c r="D94" s="175">
        <v>1400</v>
      </c>
      <c r="E94" s="175">
        <v>100</v>
      </c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</row>
    <row r="95" spans="1:39" s="79" customFormat="1" ht="13.2" x14ac:dyDescent="0.25">
      <c r="A95" s="83" t="s">
        <v>20</v>
      </c>
      <c r="B95" s="82">
        <v>1400</v>
      </c>
      <c r="C95" s="82">
        <v>1400</v>
      </c>
      <c r="D95" s="82">
        <v>1400</v>
      </c>
      <c r="E95" s="82">
        <v>100</v>
      </c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</row>
    <row r="96" spans="1:39" s="79" customFormat="1" ht="13.2" x14ac:dyDescent="0.25">
      <c r="A96" s="81" t="s">
        <v>27</v>
      </c>
      <c r="B96" s="171">
        <v>0</v>
      </c>
      <c r="C96" s="171">
        <v>0</v>
      </c>
      <c r="D96" s="169">
        <v>318.14</v>
      </c>
      <c r="E96" s="171">
        <v>0</v>
      </c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</row>
    <row r="97" spans="1:39" s="84" customFormat="1" ht="13.2" x14ac:dyDescent="0.25">
      <c r="A97" s="81" t="s">
        <v>28</v>
      </c>
      <c r="B97" s="171">
        <v>0</v>
      </c>
      <c r="C97" s="171">
        <v>0</v>
      </c>
      <c r="D97" s="169">
        <v>318.74</v>
      </c>
      <c r="E97" s="171">
        <v>0</v>
      </c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</row>
    <row r="98" spans="1:39" s="79" customFormat="1" ht="13.2" x14ac:dyDescent="0.25">
      <c r="A98" s="81" t="s">
        <v>157</v>
      </c>
      <c r="B98" s="171">
        <v>0</v>
      </c>
      <c r="C98" s="171">
        <v>0</v>
      </c>
      <c r="D98" s="169">
        <v>763.12</v>
      </c>
      <c r="E98" s="171">
        <v>0</v>
      </c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</row>
    <row r="99" spans="1:39" s="79" customFormat="1" ht="26.4" x14ac:dyDescent="0.25">
      <c r="A99" s="85" t="s">
        <v>161</v>
      </c>
      <c r="B99" s="170">
        <v>520</v>
      </c>
      <c r="C99" s="170">
        <v>520</v>
      </c>
      <c r="D99" s="170">
        <v>0</v>
      </c>
      <c r="E99" s="170">
        <v>0</v>
      </c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</row>
    <row r="100" spans="1:39" s="79" customFormat="1" ht="10.199999999999999" x14ac:dyDescent="0.2">
      <c r="A100" s="174" t="s">
        <v>99</v>
      </c>
      <c r="B100" s="175">
        <v>520</v>
      </c>
      <c r="C100" s="175">
        <v>520</v>
      </c>
      <c r="D100" s="176">
        <v>0</v>
      </c>
      <c r="E100" s="176">
        <v>0</v>
      </c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</row>
    <row r="101" spans="1:39" s="84" customFormat="1" ht="13.2" x14ac:dyDescent="0.25">
      <c r="A101" s="83" t="s">
        <v>54</v>
      </c>
      <c r="B101" s="82">
        <v>520</v>
      </c>
      <c r="C101" s="82">
        <v>520</v>
      </c>
      <c r="D101" s="82">
        <v>0</v>
      </c>
      <c r="E101" s="82">
        <v>0</v>
      </c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</row>
    <row r="102" spans="1:39" s="79" customFormat="1" ht="13.2" x14ac:dyDescent="0.25">
      <c r="A102" s="85" t="s">
        <v>160</v>
      </c>
      <c r="B102" s="170">
        <v>148</v>
      </c>
      <c r="C102" s="170">
        <v>148</v>
      </c>
      <c r="D102" s="170">
        <v>0</v>
      </c>
      <c r="E102" s="170">
        <v>0</v>
      </c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</row>
    <row r="103" spans="1:39" s="79" customFormat="1" ht="10.199999999999999" x14ac:dyDescent="0.2">
      <c r="A103" s="174" t="s">
        <v>99</v>
      </c>
      <c r="B103" s="175">
        <v>148</v>
      </c>
      <c r="C103" s="175">
        <v>148</v>
      </c>
      <c r="D103" s="176">
        <v>0</v>
      </c>
      <c r="E103" s="176">
        <v>0</v>
      </c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</row>
    <row r="104" spans="1:39" s="79" customFormat="1" ht="13.2" x14ac:dyDescent="0.25">
      <c r="A104" s="83" t="s">
        <v>20</v>
      </c>
      <c r="B104" s="82">
        <v>148</v>
      </c>
      <c r="C104" s="82">
        <v>148</v>
      </c>
      <c r="D104" s="82">
        <v>0</v>
      </c>
      <c r="E104" s="82">
        <v>0</v>
      </c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</row>
    <row r="105" spans="1:39" s="79" customFormat="1" ht="13.2" x14ac:dyDescent="0.25">
      <c r="A105" s="86" t="s">
        <v>159</v>
      </c>
      <c r="B105" s="82">
        <v>1463872</v>
      </c>
      <c r="C105" s="82">
        <v>1463872</v>
      </c>
      <c r="D105" s="82">
        <v>714011.97</v>
      </c>
      <c r="E105" s="82">
        <v>48.78</v>
      </c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</row>
    <row r="106" spans="1:39" s="79" customFormat="1" ht="13.2" x14ac:dyDescent="0.25">
      <c r="A106" s="85" t="s">
        <v>158</v>
      </c>
      <c r="B106" s="170">
        <v>1450072</v>
      </c>
      <c r="C106" s="170">
        <v>1450072</v>
      </c>
      <c r="D106" s="170">
        <v>713156.97</v>
      </c>
      <c r="E106" s="170">
        <v>49.18</v>
      </c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</row>
    <row r="107" spans="1:39" s="79" customFormat="1" ht="10.199999999999999" x14ac:dyDescent="0.2">
      <c r="A107" s="174" t="s">
        <v>97</v>
      </c>
      <c r="B107" s="175">
        <v>1000</v>
      </c>
      <c r="C107" s="175">
        <v>1000</v>
      </c>
      <c r="D107" s="176">
        <v>0</v>
      </c>
      <c r="E107" s="176">
        <v>0</v>
      </c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</row>
    <row r="108" spans="1:39" s="79" customFormat="1" ht="13.2" x14ac:dyDescent="0.25">
      <c r="A108" s="83" t="s">
        <v>20</v>
      </c>
      <c r="B108" s="82">
        <v>1000</v>
      </c>
      <c r="C108" s="82">
        <v>1000</v>
      </c>
      <c r="D108" s="82">
        <v>0</v>
      </c>
      <c r="E108" s="82">
        <v>0</v>
      </c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</row>
    <row r="109" spans="1:39" s="79" customFormat="1" ht="10.199999999999999" x14ac:dyDescent="0.2">
      <c r="A109" s="174" t="s">
        <v>100</v>
      </c>
      <c r="B109" s="175">
        <v>78672</v>
      </c>
      <c r="C109" s="175">
        <v>78672</v>
      </c>
      <c r="D109" s="175">
        <v>42910.080000000002</v>
      </c>
      <c r="E109" s="175">
        <v>54.54</v>
      </c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</row>
    <row r="110" spans="1:39" s="79" customFormat="1" ht="13.2" x14ac:dyDescent="0.25">
      <c r="A110" s="83" t="s">
        <v>20</v>
      </c>
      <c r="B110" s="82">
        <v>77672</v>
      </c>
      <c r="C110" s="82">
        <v>77672</v>
      </c>
      <c r="D110" s="82">
        <v>42614.41</v>
      </c>
      <c r="E110" s="82">
        <v>54.86</v>
      </c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</row>
    <row r="111" spans="1:39" s="79" customFormat="1" ht="13.2" x14ac:dyDescent="0.25">
      <c r="A111" s="81" t="s">
        <v>22</v>
      </c>
      <c r="B111" s="171">
        <v>0</v>
      </c>
      <c r="C111" s="171">
        <v>0</v>
      </c>
      <c r="D111" s="169">
        <v>1878.53</v>
      </c>
      <c r="E111" s="171">
        <v>0</v>
      </c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</row>
    <row r="112" spans="1:39" s="79" customFormat="1" ht="13.2" x14ac:dyDescent="0.25">
      <c r="A112" s="81" t="s">
        <v>25</v>
      </c>
      <c r="B112" s="171">
        <v>0</v>
      </c>
      <c r="C112" s="171">
        <v>0</v>
      </c>
      <c r="D112" s="169">
        <v>732</v>
      </c>
      <c r="E112" s="171">
        <v>0</v>
      </c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</row>
    <row r="113" spans="1:39" s="79" customFormat="1" ht="13.2" x14ac:dyDescent="0.25">
      <c r="A113" s="81" t="s">
        <v>27</v>
      </c>
      <c r="B113" s="171">
        <v>0</v>
      </c>
      <c r="C113" s="171">
        <v>0</v>
      </c>
      <c r="D113" s="169">
        <v>7082.39</v>
      </c>
      <c r="E113" s="171">
        <v>0</v>
      </c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</row>
    <row r="114" spans="1:39" s="79" customFormat="1" ht="13.2" x14ac:dyDescent="0.25">
      <c r="A114" s="81" t="s">
        <v>28</v>
      </c>
      <c r="B114" s="171">
        <v>0</v>
      </c>
      <c r="C114" s="171">
        <v>0</v>
      </c>
      <c r="D114" s="169">
        <v>193.86</v>
      </c>
      <c r="E114" s="171">
        <v>0</v>
      </c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</row>
    <row r="115" spans="1:39" s="79" customFormat="1" ht="13.2" x14ac:dyDescent="0.25">
      <c r="A115" s="81" t="s">
        <v>29</v>
      </c>
      <c r="B115" s="171">
        <v>0</v>
      </c>
      <c r="C115" s="171">
        <v>0</v>
      </c>
      <c r="D115" s="169">
        <v>14998.4</v>
      </c>
      <c r="E115" s="171">
        <v>0</v>
      </c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</row>
    <row r="116" spans="1:39" s="79" customFormat="1" ht="13.2" x14ac:dyDescent="0.25">
      <c r="A116" s="81" t="s">
        <v>34</v>
      </c>
      <c r="B116" s="171">
        <v>0</v>
      </c>
      <c r="C116" s="171">
        <v>0</v>
      </c>
      <c r="D116" s="169">
        <v>2620.38</v>
      </c>
      <c r="E116" s="171">
        <v>0</v>
      </c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</row>
    <row r="117" spans="1:39" s="79" customFormat="1" ht="13.2" x14ac:dyDescent="0.25">
      <c r="A117" s="81" t="s">
        <v>35</v>
      </c>
      <c r="B117" s="171">
        <v>0</v>
      </c>
      <c r="C117" s="171">
        <v>0</v>
      </c>
      <c r="D117" s="169">
        <v>1087.6300000000001</v>
      </c>
      <c r="E117" s="171">
        <v>0</v>
      </c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</row>
    <row r="118" spans="1:39" s="79" customFormat="1" ht="13.2" x14ac:dyDescent="0.25">
      <c r="A118" s="81" t="s">
        <v>36</v>
      </c>
      <c r="B118" s="171">
        <v>0</v>
      </c>
      <c r="C118" s="171">
        <v>0</v>
      </c>
      <c r="D118" s="169">
        <v>248.85</v>
      </c>
      <c r="E118" s="171">
        <v>0</v>
      </c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</row>
    <row r="119" spans="1:39" s="79" customFormat="1" ht="13.2" x14ac:dyDescent="0.25">
      <c r="A119" s="81" t="s">
        <v>37</v>
      </c>
      <c r="B119" s="171">
        <v>0</v>
      </c>
      <c r="C119" s="171">
        <v>0</v>
      </c>
      <c r="D119" s="169">
        <v>3634.39</v>
      </c>
      <c r="E119" s="171">
        <v>0</v>
      </c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</row>
    <row r="120" spans="1:39" s="79" customFormat="1" ht="13.2" x14ac:dyDescent="0.25">
      <c r="A120" s="81" t="s">
        <v>38</v>
      </c>
      <c r="B120" s="171">
        <v>0</v>
      </c>
      <c r="C120" s="171">
        <v>0</v>
      </c>
      <c r="D120" s="169">
        <v>399.35</v>
      </c>
      <c r="E120" s="171">
        <v>0</v>
      </c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</row>
    <row r="121" spans="1:39" s="79" customFormat="1" ht="13.2" x14ac:dyDescent="0.25">
      <c r="A121" s="81" t="s">
        <v>39</v>
      </c>
      <c r="B121" s="171">
        <v>0</v>
      </c>
      <c r="C121" s="171">
        <v>0</v>
      </c>
      <c r="D121" s="169">
        <v>674.81</v>
      </c>
      <c r="E121" s="171">
        <v>0</v>
      </c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</row>
    <row r="122" spans="1:39" s="79" customFormat="1" ht="13.2" x14ac:dyDescent="0.25">
      <c r="A122" s="81" t="s">
        <v>40</v>
      </c>
      <c r="B122" s="171">
        <v>0</v>
      </c>
      <c r="C122" s="171">
        <v>0</v>
      </c>
      <c r="D122" s="169">
        <v>5800</v>
      </c>
      <c r="E122" s="171">
        <v>0</v>
      </c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</row>
    <row r="123" spans="1:39" s="79" customFormat="1" ht="13.2" x14ac:dyDescent="0.25">
      <c r="A123" s="81" t="s">
        <v>41</v>
      </c>
      <c r="B123" s="171">
        <v>0</v>
      </c>
      <c r="C123" s="171">
        <v>0</v>
      </c>
      <c r="D123" s="169">
        <v>1324.75</v>
      </c>
      <c r="E123" s="171">
        <v>0</v>
      </c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</row>
    <row r="124" spans="1:39" s="79" customFormat="1" ht="13.2" x14ac:dyDescent="0.25">
      <c r="A124" s="81" t="s">
        <v>42</v>
      </c>
      <c r="B124" s="171">
        <v>0</v>
      </c>
      <c r="C124" s="171">
        <v>0</v>
      </c>
      <c r="D124" s="169">
        <v>1539.48</v>
      </c>
      <c r="E124" s="171">
        <v>0</v>
      </c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</row>
    <row r="125" spans="1:39" s="79" customFormat="1" ht="13.2" x14ac:dyDescent="0.25">
      <c r="A125" s="81" t="s">
        <v>46</v>
      </c>
      <c r="B125" s="171">
        <v>0</v>
      </c>
      <c r="C125" s="171">
        <v>0</v>
      </c>
      <c r="D125" s="169">
        <v>119.59</v>
      </c>
      <c r="E125" s="171">
        <v>0</v>
      </c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</row>
    <row r="126" spans="1:39" s="79" customFormat="1" ht="13.2" x14ac:dyDescent="0.25">
      <c r="A126" s="81" t="s">
        <v>47</v>
      </c>
      <c r="B126" s="171">
        <v>0</v>
      </c>
      <c r="C126" s="171">
        <v>0</v>
      </c>
      <c r="D126" s="169">
        <v>140</v>
      </c>
      <c r="E126" s="171">
        <v>0</v>
      </c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</row>
    <row r="127" spans="1:39" s="79" customFormat="1" ht="13.2" x14ac:dyDescent="0.25">
      <c r="A127" s="81" t="s">
        <v>49</v>
      </c>
      <c r="B127" s="171">
        <v>0</v>
      </c>
      <c r="C127" s="171">
        <v>0</v>
      </c>
      <c r="D127" s="169">
        <v>140</v>
      </c>
      <c r="E127" s="171">
        <v>0</v>
      </c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</row>
    <row r="128" spans="1:39" s="79" customFormat="1" ht="13.2" x14ac:dyDescent="0.25">
      <c r="A128" s="83" t="s">
        <v>50</v>
      </c>
      <c r="B128" s="82">
        <v>1000</v>
      </c>
      <c r="C128" s="82">
        <v>1000</v>
      </c>
      <c r="D128" s="82">
        <v>295.67</v>
      </c>
      <c r="E128" s="82">
        <v>29.57</v>
      </c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</row>
    <row r="129" spans="1:39" s="79" customFormat="1" ht="13.2" x14ac:dyDescent="0.25">
      <c r="A129" s="81" t="s">
        <v>52</v>
      </c>
      <c r="B129" s="171">
        <v>0</v>
      </c>
      <c r="C129" s="171">
        <v>0</v>
      </c>
      <c r="D129" s="169">
        <v>295.67</v>
      </c>
      <c r="E129" s="171">
        <v>0</v>
      </c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</row>
    <row r="130" spans="1:39" s="79" customFormat="1" ht="10.199999999999999" x14ac:dyDescent="0.2">
      <c r="A130" s="174" t="s">
        <v>99</v>
      </c>
      <c r="B130" s="175">
        <v>1367200</v>
      </c>
      <c r="C130" s="175">
        <v>1367200</v>
      </c>
      <c r="D130" s="175">
        <v>668206.89</v>
      </c>
      <c r="E130" s="175">
        <v>48.87</v>
      </c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</row>
    <row r="131" spans="1:39" s="79" customFormat="1" ht="13.2" x14ac:dyDescent="0.25">
      <c r="A131" s="83" t="s">
        <v>13</v>
      </c>
      <c r="B131" s="82">
        <v>1320000</v>
      </c>
      <c r="C131" s="82">
        <v>1320000</v>
      </c>
      <c r="D131" s="82">
        <v>646451.61</v>
      </c>
      <c r="E131" s="82">
        <v>48.97</v>
      </c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</row>
    <row r="132" spans="1:39" s="79" customFormat="1" ht="13.2" x14ac:dyDescent="0.25">
      <c r="A132" s="81" t="s">
        <v>15</v>
      </c>
      <c r="B132" s="171">
        <v>0</v>
      </c>
      <c r="C132" s="171">
        <v>0</v>
      </c>
      <c r="D132" s="169">
        <v>517031.56</v>
      </c>
      <c r="E132" s="171">
        <v>0</v>
      </c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</row>
    <row r="133" spans="1:39" s="79" customFormat="1" ht="13.2" x14ac:dyDescent="0.25">
      <c r="A133" s="81" t="s">
        <v>94</v>
      </c>
      <c r="B133" s="171">
        <v>0</v>
      </c>
      <c r="C133" s="171">
        <v>0</v>
      </c>
      <c r="D133" s="169">
        <v>8074.32</v>
      </c>
      <c r="E133" s="171">
        <v>0</v>
      </c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/>
      <c r="AK133" s="80"/>
      <c r="AL133" s="80"/>
      <c r="AM133" s="80"/>
    </row>
    <row r="134" spans="1:39" s="79" customFormat="1" ht="13.2" x14ac:dyDescent="0.25">
      <c r="A134" s="81" t="s">
        <v>127</v>
      </c>
      <c r="B134" s="171">
        <v>0</v>
      </c>
      <c r="C134" s="171">
        <v>0</v>
      </c>
      <c r="D134" s="169">
        <v>9794.65</v>
      </c>
      <c r="E134" s="171">
        <v>0</v>
      </c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</row>
    <row r="135" spans="1:39" s="79" customFormat="1" ht="13.2" x14ac:dyDescent="0.25">
      <c r="A135" s="81" t="s">
        <v>17</v>
      </c>
      <c r="B135" s="171">
        <v>0</v>
      </c>
      <c r="C135" s="171">
        <v>0</v>
      </c>
      <c r="D135" s="169">
        <v>23182.92</v>
      </c>
      <c r="E135" s="171">
        <v>0</v>
      </c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</row>
    <row r="136" spans="1:39" s="79" customFormat="1" ht="13.2" x14ac:dyDescent="0.25">
      <c r="A136" s="81" t="s">
        <v>19</v>
      </c>
      <c r="B136" s="171">
        <v>0</v>
      </c>
      <c r="C136" s="171">
        <v>0</v>
      </c>
      <c r="D136" s="169">
        <v>88368.16</v>
      </c>
      <c r="E136" s="171">
        <v>0</v>
      </c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</row>
    <row r="137" spans="1:39" s="79" customFormat="1" ht="13.2" x14ac:dyDescent="0.25">
      <c r="A137" s="83" t="s">
        <v>20</v>
      </c>
      <c r="B137" s="82">
        <v>47200</v>
      </c>
      <c r="C137" s="82">
        <v>47200</v>
      </c>
      <c r="D137" s="82">
        <v>21755.279999999999</v>
      </c>
      <c r="E137" s="82">
        <v>46.09</v>
      </c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</row>
    <row r="138" spans="1:39" s="84" customFormat="1" ht="13.2" x14ac:dyDescent="0.25">
      <c r="A138" s="81" t="s">
        <v>23</v>
      </c>
      <c r="B138" s="171">
        <v>0</v>
      </c>
      <c r="C138" s="171">
        <v>0</v>
      </c>
      <c r="D138" s="169">
        <v>21755.279999999999</v>
      </c>
      <c r="E138" s="171">
        <v>0</v>
      </c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</row>
    <row r="139" spans="1:39" s="79" customFormat="1" ht="10.199999999999999" x14ac:dyDescent="0.2">
      <c r="A139" s="174" t="s">
        <v>114</v>
      </c>
      <c r="B139" s="175">
        <v>3200</v>
      </c>
      <c r="C139" s="175">
        <v>3200</v>
      </c>
      <c r="D139" s="175">
        <v>2040</v>
      </c>
      <c r="E139" s="175">
        <v>63.75</v>
      </c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</row>
    <row r="140" spans="1:39" s="79" customFormat="1" ht="13.2" x14ac:dyDescent="0.25">
      <c r="A140" s="83" t="s">
        <v>20</v>
      </c>
      <c r="B140" s="82">
        <v>3200</v>
      </c>
      <c r="C140" s="82">
        <v>3200</v>
      </c>
      <c r="D140" s="82">
        <v>2040</v>
      </c>
      <c r="E140" s="82">
        <v>63.75</v>
      </c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</row>
    <row r="141" spans="1:39" s="79" customFormat="1" ht="13.2" x14ac:dyDescent="0.25">
      <c r="A141" s="81" t="s">
        <v>22</v>
      </c>
      <c r="B141" s="171">
        <v>0</v>
      </c>
      <c r="C141" s="171">
        <v>0</v>
      </c>
      <c r="D141" s="169">
        <v>2040</v>
      </c>
      <c r="E141" s="171">
        <v>0</v>
      </c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</row>
    <row r="142" spans="1:39" s="79" customFormat="1" ht="13.2" x14ac:dyDescent="0.25">
      <c r="A142" s="85" t="s">
        <v>156</v>
      </c>
      <c r="B142" s="170">
        <v>13800</v>
      </c>
      <c r="C142" s="170">
        <v>13800</v>
      </c>
      <c r="D142" s="170">
        <v>855</v>
      </c>
      <c r="E142" s="170">
        <v>6.2</v>
      </c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</row>
    <row r="143" spans="1:39" s="79" customFormat="1" ht="10.199999999999999" x14ac:dyDescent="0.2">
      <c r="A143" s="174" t="s">
        <v>101</v>
      </c>
      <c r="B143" s="175">
        <v>3000</v>
      </c>
      <c r="C143" s="175">
        <v>3000</v>
      </c>
      <c r="D143" s="176">
        <v>0</v>
      </c>
      <c r="E143" s="176">
        <v>0</v>
      </c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</row>
    <row r="144" spans="1:39" s="79" customFormat="1" ht="13.2" x14ac:dyDescent="0.25">
      <c r="A144" s="83" t="s">
        <v>59</v>
      </c>
      <c r="B144" s="82">
        <v>2000</v>
      </c>
      <c r="C144" s="82">
        <v>2000</v>
      </c>
      <c r="D144" s="82">
        <v>0</v>
      </c>
      <c r="E144" s="82">
        <v>0</v>
      </c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</row>
    <row r="145" spans="1:39" s="79" customFormat="1" ht="13.2" x14ac:dyDescent="0.25">
      <c r="A145" s="83" t="s">
        <v>62</v>
      </c>
      <c r="B145" s="82">
        <v>1000</v>
      </c>
      <c r="C145" s="82">
        <v>1000</v>
      </c>
      <c r="D145" s="82">
        <v>0</v>
      </c>
      <c r="E145" s="82">
        <v>0</v>
      </c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</row>
    <row r="146" spans="1:39" s="79" customFormat="1" ht="10.199999999999999" x14ac:dyDescent="0.2">
      <c r="A146" s="174" t="s">
        <v>97</v>
      </c>
      <c r="B146" s="175">
        <v>1300</v>
      </c>
      <c r="C146" s="175">
        <v>1300</v>
      </c>
      <c r="D146" s="176">
        <v>0</v>
      </c>
      <c r="E146" s="176">
        <v>0</v>
      </c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</row>
    <row r="147" spans="1:39" s="79" customFormat="1" ht="13.2" x14ac:dyDescent="0.25">
      <c r="A147" s="83" t="s">
        <v>59</v>
      </c>
      <c r="B147" s="82">
        <v>1300</v>
      </c>
      <c r="C147" s="82">
        <v>1300</v>
      </c>
      <c r="D147" s="82">
        <v>0</v>
      </c>
      <c r="E147" s="82">
        <v>0</v>
      </c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</row>
    <row r="148" spans="1:39" s="79" customFormat="1" ht="10.199999999999999" x14ac:dyDescent="0.2">
      <c r="A148" s="174" t="s">
        <v>100</v>
      </c>
      <c r="B148" s="175">
        <v>6500</v>
      </c>
      <c r="C148" s="175">
        <v>6500</v>
      </c>
      <c r="D148" s="175">
        <v>855</v>
      </c>
      <c r="E148" s="175">
        <v>13.15</v>
      </c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</row>
    <row r="149" spans="1:39" s="79" customFormat="1" ht="13.2" x14ac:dyDescent="0.25">
      <c r="A149" s="83" t="s">
        <v>56</v>
      </c>
      <c r="B149" s="82">
        <v>0</v>
      </c>
      <c r="C149" s="82">
        <v>0</v>
      </c>
      <c r="D149" s="82">
        <v>855</v>
      </c>
      <c r="E149" s="82">
        <v>0</v>
      </c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</row>
    <row r="150" spans="1:39" ht="13.2" x14ac:dyDescent="0.25">
      <c r="A150" s="81" t="s">
        <v>58</v>
      </c>
      <c r="B150" s="171">
        <v>0</v>
      </c>
      <c r="C150" s="171">
        <v>0</v>
      </c>
      <c r="D150" s="169">
        <v>855</v>
      </c>
      <c r="E150" s="171">
        <v>0</v>
      </c>
    </row>
    <row r="151" spans="1:39" ht="13.2" x14ac:dyDescent="0.25">
      <c r="A151" s="83" t="s">
        <v>59</v>
      </c>
      <c r="B151" s="82">
        <v>3500</v>
      </c>
      <c r="C151" s="82">
        <v>3500</v>
      </c>
      <c r="D151" s="82">
        <v>0</v>
      </c>
      <c r="E151" s="82">
        <v>0</v>
      </c>
    </row>
    <row r="152" spans="1:39" ht="13.2" x14ac:dyDescent="0.25">
      <c r="A152" s="83" t="s">
        <v>62</v>
      </c>
      <c r="B152" s="82">
        <v>3000</v>
      </c>
      <c r="C152" s="82">
        <v>3000</v>
      </c>
      <c r="D152" s="82">
        <v>0</v>
      </c>
      <c r="E152" s="82">
        <v>0</v>
      </c>
    </row>
    <row r="153" spans="1:39" ht="10.199999999999999" x14ac:dyDescent="0.2">
      <c r="A153" s="174" t="s">
        <v>99</v>
      </c>
      <c r="B153" s="175">
        <v>3000</v>
      </c>
      <c r="C153" s="175">
        <v>3000</v>
      </c>
      <c r="D153" s="176">
        <v>0</v>
      </c>
      <c r="E153" s="176">
        <v>0</v>
      </c>
    </row>
    <row r="154" spans="1:39" ht="13.2" x14ac:dyDescent="0.25">
      <c r="A154" s="83" t="s">
        <v>59</v>
      </c>
      <c r="B154" s="82">
        <v>3000</v>
      </c>
      <c r="C154" s="82">
        <v>3000</v>
      </c>
      <c r="D154" s="82">
        <v>0</v>
      </c>
      <c r="E154" s="82">
        <v>0</v>
      </c>
    </row>
    <row r="155" spans="1:39" ht="14.4" x14ac:dyDescent="0.3">
      <c r="A155" s="20"/>
      <c r="B155" s="172"/>
      <c r="C155" s="172"/>
      <c r="D155" s="165"/>
      <c r="E155" s="165"/>
    </row>
    <row r="156" spans="1:39" ht="15.6" x14ac:dyDescent="0.3">
      <c r="A156" s="187" t="s">
        <v>181</v>
      </c>
      <c r="B156" s="187"/>
      <c r="C156" s="187"/>
      <c r="D156" s="187"/>
      <c r="E156" s="187"/>
    </row>
    <row r="157" spans="1:39" ht="14.4" x14ac:dyDescent="0.3">
      <c r="A157" s="20"/>
      <c r="B157" s="172"/>
      <c r="C157" s="172"/>
      <c r="D157" s="165"/>
      <c r="E157" s="165"/>
    </row>
    <row r="158" spans="1:39" ht="15.6" x14ac:dyDescent="0.3">
      <c r="A158" s="187"/>
      <c r="B158" s="187"/>
      <c r="C158" s="187"/>
      <c r="D158" s="187"/>
      <c r="E158" s="187"/>
    </row>
    <row r="159" spans="1:39" ht="15.6" x14ac:dyDescent="0.3">
      <c r="A159" s="78" t="s">
        <v>182</v>
      </c>
      <c r="B159" s="173"/>
      <c r="C159" s="188" t="s">
        <v>155</v>
      </c>
      <c r="D159" s="188"/>
      <c r="E159" s="188"/>
    </row>
    <row r="160" spans="1:39" ht="15.6" x14ac:dyDescent="0.3">
      <c r="A160" s="78" t="s">
        <v>145</v>
      </c>
      <c r="B160" s="173"/>
      <c r="C160" s="188" t="s">
        <v>154</v>
      </c>
      <c r="D160" s="188"/>
      <c r="E160" s="188"/>
    </row>
    <row r="161" spans="1:5" ht="15.6" x14ac:dyDescent="0.3">
      <c r="A161" s="185" t="s">
        <v>183</v>
      </c>
      <c r="B161" s="185"/>
      <c r="C161" s="185"/>
      <c r="D161" s="185"/>
      <c r="E161" s="185"/>
    </row>
    <row r="162" spans="1:5" ht="14.4" x14ac:dyDescent="0.3">
      <c r="A162" s="20"/>
      <c r="B162" s="172"/>
      <c r="C162" s="172"/>
      <c r="D162" s="165"/>
      <c r="E162" s="165"/>
    </row>
  </sheetData>
  <mergeCells count="7">
    <mergeCell ref="A161:E161"/>
    <mergeCell ref="A1:E1"/>
    <mergeCell ref="A3:E3"/>
    <mergeCell ref="A156:E156"/>
    <mergeCell ref="A158:E158"/>
    <mergeCell ref="C159:E159"/>
    <mergeCell ref="C160:E160"/>
  </mergeCells>
  <pageMargins left="0.74803149606299213" right="0.74803149606299213" top="0.98425196850393704" bottom="0.98425196850393704" header="0.51181102362204722" footer="0.51181102362204722"/>
  <pageSetup paperSize="9" scale="75" orientation="landscape" verticalDpi="0" r:id="rId1"/>
  <rowBreaks count="1" manualBreakCount="1">
    <brk id="7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9</vt:i4>
      </vt:variant>
    </vt:vector>
  </HeadingPairs>
  <TitlesOfParts>
    <vt:vector size="16" baseType="lpstr">
      <vt:lpstr>Sažetak </vt:lpstr>
      <vt:lpstr>P i R -Tablica 1.</vt:lpstr>
      <vt:lpstr>P i R -Tablica 2.</vt:lpstr>
      <vt:lpstr>R -Tablica 3.</vt:lpstr>
      <vt:lpstr>Rač fin-Tablica 4.</vt:lpstr>
      <vt:lpstr>Rač fin-Tablica 5.</vt:lpstr>
      <vt:lpstr>Posebni dio- tablica 6</vt:lpstr>
      <vt:lpstr>'P i R -Tablica 1.'!Ispis_naslova</vt:lpstr>
      <vt:lpstr>'P i R -Tablica 2.'!Ispis_naslova</vt:lpstr>
      <vt:lpstr>'R -Tablica 3.'!Ispis_naslova</vt:lpstr>
      <vt:lpstr>'P i R -Tablica 1.'!Podrucje_ispisa</vt:lpstr>
      <vt:lpstr>'P i R -Tablica 2.'!Podrucje_ispisa</vt:lpstr>
      <vt:lpstr>'Posebni dio- tablica 6'!Podrucje_ispisa</vt:lpstr>
      <vt:lpstr>'R -Tablica 3.'!Podrucje_ispisa</vt:lpstr>
      <vt:lpstr>'Rač fin-Tablica 5.'!Podrucje_ispisa</vt:lpstr>
      <vt:lpstr>'Sažetak 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PRORAČUNA</dc:title>
  <dc:creator>Tina Prašnički</dc:creator>
  <cp:lastModifiedBy>Gabrijela Škoranec</cp:lastModifiedBy>
  <cp:lastPrinted>2026-07-16T10:01:21Z</cp:lastPrinted>
  <dcterms:created xsi:type="dcterms:W3CDTF">2018-03-15T13:07:00Z</dcterms:created>
  <dcterms:modified xsi:type="dcterms:W3CDTF">2026-09-15T14:15:25Z</dcterms:modified>
</cp:coreProperties>
</file>